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ctrlProps/ctrlProp2.xml" ContentType="application/vnd.ms-excel.controlproperties+xml"/>
  <Override PartName="/xl/drawings/drawing2.xml" ContentType="application/vnd.openxmlformats-officedocument.drawing+xml"/>
  <Override PartName="/xl/ctrlProps/ctrlProp3.xml" ContentType="application/vnd.ms-excel.controlproperties+xml"/>
  <Override PartName="/xl/ctrlProps/ctrlProp4.xml" ContentType="application/vnd.ms-excel.controlproperties+xml"/>
  <Override PartName="/xl/drawings/drawing3.xml" ContentType="application/vnd.openxmlformats-officedocument.drawing+xml"/>
  <Override PartName="/xl/ctrlProps/ctrlProp5.xml" ContentType="application/vnd.ms-excel.controlproperties+xml"/>
  <Override PartName="/xl/ctrlProps/ctrlProp6.xml" ContentType="application/vnd.ms-excel.controlproperties+xml"/>
  <Override PartName="/xl/drawings/drawing4.xml" ContentType="application/vnd.openxmlformats-officedocument.drawing+xml"/>
  <Override PartName="/xl/ctrlProps/ctrlProp7.xml" ContentType="application/vnd.ms-excel.controlproperties+xml"/>
  <Override PartName="/xl/ctrlProps/ctrlProp8.xml" ContentType="application/vnd.ms-excel.controlproperties+xml"/>
  <Override PartName="/xl/drawings/drawing5.xml" ContentType="application/vnd.openxmlformats-officedocument.drawing+xml"/>
  <Override PartName="/xl/ctrlProps/ctrlProp9.xml" ContentType="application/vnd.ms-excel.controlproperties+xml"/>
  <Override PartName="/xl/ctrlProps/ctrlProp10.xml" ContentType="application/vnd.ms-excel.controlproperties+xml"/>
  <Override PartName="/xl/drawings/drawing6.xml" ContentType="application/vnd.openxmlformats-officedocument.drawing+xml"/>
  <Override PartName="/xl/ctrlProps/ctrlProp11.xml" ContentType="application/vnd.ms-excel.controlproperties+xml"/>
  <Override PartName="/xl/ctrlProps/ctrlProp12.xml" ContentType="application/vnd.ms-excel.controlproperties+xml"/>
  <Override PartName="/xl/drawings/drawing7.xml" ContentType="application/vnd.openxmlformats-officedocument.drawing+xml"/>
  <Override PartName="/xl/ctrlProps/ctrlProp13.xml" ContentType="application/vnd.ms-excel.controlproperties+xml"/>
  <Override PartName="/xl/ctrlProps/ctrlProp14.xml" ContentType="application/vnd.ms-excel.controlproperties+xml"/>
  <Override PartName="/xl/drawings/drawing8.xml" ContentType="application/vnd.openxmlformats-officedocument.drawing+xml"/>
  <Override PartName="/xl/ctrlProps/ctrlProp15.xml" ContentType="application/vnd.ms-excel.controlproperties+xml"/>
  <Override PartName="/xl/ctrlProps/ctrlProp16.xml" ContentType="application/vnd.ms-excel.controlproperties+xml"/>
  <Override PartName="/xl/drawings/drawing9.xml" ContentType="application/vnd.openxmlformats-officedocument.drawing+xml"/>
  <Override PartName="/xl/ctrlProps/ctrlProp17.xml" ContentType="application/vnd.ms-excel.controlproperties+xml"/>
  <Override PartName="/xl/ctrlProps/ctrlProp18.xml" ContentType="application/vnd.ms-excel.controlproperties+xml"/>
  <Override PartName="/xl/drawings/drawing10.xml" ContentType="application/vnd.openxmlformats-officedocument.drawing+xml"/>
  <Override PartName="/xl/ctrlProps/ctrlProp19.xml" ContentType="application/vnd.ms-excel.controlproperties+xml"/>
  <Override PartName="/xl/ctrlProps/ctrlProp20.xml" ContentType="application/vnd.ms-excel.controlproperties+xml"/>
  <Override PartName="/xl/drawings/drawing11.xml" ContentType="application/vnd.openxmlformats-officedocument.drawing+xml"/>
  <Override PartName="/xl/ctrlProps/ctrlProp21.xml" ContentType="application/vnd.ms-excel.controlproperties+xml"/>
  <Override PartName="/xl/ctrlProps/ctrlProp22.xml" ContentType="application/vnd.ms-excel.controlproperties+xml"/>
  <Override PartName="/xl/drawings/drawing12.xml" ContentType="application/vnd.openxmlformats-officedocument.drawing+xml"/>
  <Override PartName="/xl/ctrlProps/ctrlProp23.xml" ContentType="application/vnd.ms-excel.controlproperties+xml"/>
  <Override PartName="/xl/ctrlProps/ctrlProp24.xml" ContentType="application/vnd.ms-excel.controlproperties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bookViews>
    <workbookView xWindow="0" yWindow="0" windowWidth="28800" windowHeight="13230" tabRatio="976" firstSheet="8" activeTab="8"/>
  </bookViews>
  <sheets>
    <sheet name="DB" sheetId="46" state="hidden" r:id="rId1"/>
    <sheet name="ⓐ 결재" sheetId="39" r:id="rId2"/>
    <sheet name="ⓑ 간지" sheetId="45" r:id="rId3"/>
    <sheet name="ⓒ 위치도" sheetId="59" state="hidden" r:id="rId4"/>
    <sheet name="ⓒ 사진" sheetId="42" state="hidden" r:id="rId5"/>
    <sheet name="ⓓ 설명서" sheetId="2" r:id="rId6"/>
    <sheet name="ⓔ 예정공정표29" sheetId="65" r:id="rId7"/>
    <sheet name="공정별소요인원" sheetId="58" r:id="rId8"/>
    <sheet name="① 원가계산서 " sheetId="47" r:id="rId9"/>
    <sheet name="② 내역서총괄표" sheetId="48" r:id="rId10"/>
    <sheet name="③ 내역서" sheetId="4" r:id="rId11"/>
    <sheet name="④ 단가산출목록표" sheetId="53" r:id="rId12"/>
    <sheet name="1-0-2(다압면)" sheetId="79" state="hidden" r:id="rId13"/>
    <sheet name="표준지좌표" sheetId="61" state="hidden" r:id="rId14"/>
  </sheets>
  <definedNames>
    <definedName name="_10AE3_" localSheetId="12">BlankMacro1</definedName>
    <definedName name="_10AE3_" localSheetId="6">BlankMacro1</definedName>
    <definedName name="_10AE3_">BlankMacro1</definedName>
    <definedName name="_12E1_" localSheetId="12">BlankMacro1</definedName>
    <definedName name="_12E1_" localSheetId="6">BlankMacro1</definedName>
    <definedName name="_12E1_">BlankMacro1</definedName>
    <definedName name="_14E10_" localSheetId="12">BlankMacro1</definedName>
    <definedName name="_14E10_" localSheetId="6">BlankMacro1</definedName>
    <definedName name="_14E10_">BlankMacro1</definedName>
    <definedName name="_16E2_" localSheetId="12">BlankMacro1</definedName>
    <definedName name="_16E2_" localSheetId="6">BlankMacro1</definedName>
    <definedName name="_16E2_">BlankMacro1</definedName>
    <definedName name="_18E3_" localSheetId="12">BlankMacro1</definedName>
    <definedName name="_18E3_" localSheetId="6">BlankMacro1</definedName>
    <definedName name="_18E3_">BlankMacro1</definedName>
    <definedName name="_20E4_" localSheetId="12">BlankMacro1</definedName>
    <definedName name="_20E4_" localSheetId="6">BlankMacro1</definedName>
    <definedName name="_20E4_">BlankMacro1</definedName>
    <definedName name="_22E5_" localSheetId="12">BlankMacro1</definedName>
    <definedName name="_22E5_" localSheetId="6">BlankMacro1</definedName>
    <definedName name="_22E5_">BlankMacro1</definedName>
    <definedName name="_24E6_" localSheetId="12">BlankMacro1</definedName>
    <definedName name="_24E6_" localSheetId="6">BlankMacro1</definedName>
    <definedName name="_24E6_">BlankMacro1</definedName>
    <definedName name="_26E7_" localSheetId="12">BlankMacro1</definedName>
    <definedName name="_26E7_" localSheetId="6">BlankMacro1</definedName>
    <definedName name="_26E7_">BlankMacro1</definedName>
    <definedName name="_28E8_" localSheetId="12">BlankMacro1</definedName>
    <definedName name="_28E8_" localSheetId="6">BlankMacro1</definedName>
    <definedName name="_28E8_">BlankMacro1</definedName>
    <definedName name="_30E9_" localSheetId="12">BlankMacro1</definedName>
    <definedName name="_30E9_" localSheetId="6">BlankMacro1</definedName>
    <definedName name="_30E9_">BlankMacro1</definedName>
    <definedName name="_32EW1_" localSheetId="12">BlankMacro1</definedName>
    <definedName name="_32EW1_" localSheetId="6">BlankMacro1</definedName>
    <definedName name="_32EW1_">BlankMacro1</definedName>
    <definedName name="_34EW2_" localSheetId="12">BlankMacro1</definedName>
    <definedName name="_34EW2_" localSheetId="6">BlankMacro1</definedName>
    <definedName name="_34EW2_">BlankMacro1</definedName>
    <definedName name="_36EW3_" localSheetId="12">BlankMacro1</definedName>
    <definedName name="_36EW3_" localSheetId="6">BlankMacro1</definedName>
    <definedName name="_36EW3_">BlankMacro1</definedName>
    <definedName name="_39Q1_" localSheetId="12">BlankMacro1</definedName>
    <definedName name="_39Q1_" localSheetId="6">BlankMacro1</definedName>
    <definedName name="_39Q1_">BlankMacro1</definedName>
    <definedName name="_41Q2_" localSheetId="12">BlankMacro1</definedName>
    <definedName name="_41Q2_" localSheetId="6">BlankMacro1</definedName>
    <definedName name="_41Q2_">BlankMacro1</definedName>
    <definedName name="_43Q3_" localSheetId="12">BlankMacro1</definedName>
    <definedName name="_43Q3_" localSheetId="6">BlankMacro1</definedName>
    <definedName name="_43Q3_">BlankMacro1</definedName>
    <definedName name="_45Q4_" localSheetId="12">BlankMacro1</definedName>
    <definedName name="_45Q4_" localSheetId="6">BlankMacro1</definedName>
    <definedName name="_45Q4_">BlankMacro1</definedName>
    <definedName name="_47Q5_" localSheetId="12">BlankMacro1</definedName>
    <definedName name="_47Q5_" localSheetId="6">BlankMacro1</definedName>
    <definedName name="_47Q5_">BlankMacro1</definedName>
    <definedName name="_49Q6_" localSheetId="12">BlankMacro1</definedName>
    <definedName name="_49Q6_" localSheetId="6">BlankMacro1</definedName>
    <definedName name="_49Q6_">BlankMacro1</definedName>
    <definedName name="_51Q7_" localSheetId="12">BlankMacro1</definedName>
    <definedName name="_51Q7_" localSheetId="6">BlankMacro1</definedName>
    <definedName name="_51Q7_">BlankMacro1</definedName>
    <definedName name="_53Q8_" localSheetId="12">BlankMacro1</definedName>
    <definedName name="_53Q8_" localSheetId="6">BlankMacro1</definedName>
    <definedName name="_53Q8_">BlankMacro1</definedName>
    <definedName name="_55Q9_" localSheetId="12">BlankMacro1</definedName>
    <definedName name="_55Q9_" localSheetId="6">BlankMacro1</definedName>
    <definedName name="_55Q9_">BlankMacro1</definedName>
    <definedName name="_6AE1_" localSheetId="12">BlankMacro1</definedName>
    <definedName name="_6AE1_" localSheetId="6">BlankMacro1</definedName>
    <definedName name="_6AE1_">BlankMacro1</definedName>
    <definedName name="_8AE2_" localSheetId="12">BlankMacro1</definedName>
    <definedName name="_8AE2_" localSheetId="6">BlankMacro1</definedName>
    <definedName name="_8AE2_">BlankMacro1</definedName>
    <definedName name="_fg34444" localSheetId="12">BlankMacro1</definedName>
    <definedName name="_fg34444" localSheetId="6">BlankMacro1</definedName>
    <definedName name="_fg34444">BlankMacro1</definedName>
    <definedName name="_xlnm._FilterDatabase" localSheetId="8" hidden="1">'① 원가계산서 '!$B$1:$B$1000</definedName>
    <definedName name="_xlnm._FilterDatabase" localSheetId="12" hidden="1">'1-0-2(다압면)'!$A$3:$D$14</definedName>
    <definedName name="_xlnm._FilterDatabase" localSheetId="9" hidden="1">'② 내역서총괄표'!$B$1:$B$1000</definedName>
    <definedName name="_xlnm._FilterDatabase" localSheetId="10" hidden="1">'③ 내역서'!$B$1:$B$1000</definedName>
    <definedName name="_xlnm._FilterDatabase" localSheetId="11" hidden="1">'④ 단가산출목록표'!$B$1:$B$1000</definedName>
    <definedName name="_xlnm._FilterDatabase" localSheetId="1" hidden="1">'ⓐ 결재'!$B$1:$B$1000</definedName>
    <definedName name="_xlnm._FilterDatabase" localSheetId="2" hidden="1">'ⓑ 간지'!$B$1:$B$1000</definedName>
    <definedName name="_xlnm._FilterDatabase" localSheetId="4" hidden="1">'ⓒ 사진'!$B$1:$B$1000</definedName>
    <definedName name="_xlnm._FilterDatabase" localSheetId="3" hidden="1">'ⓒ 위치도'!$B$1:$B$1000</definedName>
    <definedName name="_xlnm._FilterDatabase" localSheetId="5" hidden="1">'ⓓ 설명서'!$B$1:$B$1000</definedName>
    <definedName name="_xlnm._FilterDatabase" localSheetId="0" hidden="1">DB!$B$1:$B$1000</definedName>
    <definedName name="_xlnm._FilterDatabase" localSheetId="6" hidden="1">'ⓔ 예정공정표29'!$B$1:$B$1000</definedName>
    <definedName name="_xlnm._FilterDatabase" localSheetId="7" hidden="1">공정별소요인원!$B$1:$B$1000</definedName>
    <definedName name="_xlnm._FilterDatabase" localSheetId="13" hidden="1">표준지좌표!$B$1:$B$496</definedName>
    <definedName name="_O">"○"</definedName>
    <definedName name="_Order1">255</definedName>
    <definedName name="_Order2">255</definedName>
    <definedName name="aee" localSheetId="12">BlankMacro1</definedName>
    <definedName name="aee" localSheetId="6">BlankMacro1</definedName>
    <definedName name="aee">BlankMacro1</definedName>
    <definedName name="AG" localSheetId="12">BlankMacro1</definedName>
    <definedName name="AG" localSheetId="6">BlankMacro1</definedName>
    <definedName name="AG">BlankMacro1</definedName>
    <definedName name="anscount">1</definedName>
    <definedName name="AQZSD" localSheetId="12">BlankMacro1</definedName>
    <definedName name="AQZSD" localSheetId="6">BlankMacro1</definedName>
    <definedName name="AQZSD">BlankMacro1</definedName>
    <definedName name="asas" localSheetId="12">BlankMacro1</definedName>
    <definedName name="asas" localSheetId="6">BlankMacro1</definedName>
    <definedName name="asas">BlankMacro1</definedName>
    <definedName name="ASD" localSheetId="12">BlankMacro1</definedName>
    <definedName name="ASD" localSheetId="6">BlankMacro1</definedName>
    <definedName name="ASD">BlankMacro1</definedName>
    <definedName name="asda" localSheetId="12">BlankMacro1</definedName>
    <definedName name="asda" localSheetId="6">BlankMacro1</definedName>
    <definedName name="asda">BlankMacro1</definedName>
    <definedName name="asdasd" localSheetId="12">BlankMacro1</definedName>
    <definedName name="asdasd" localSheetId="6">BlankMacro1</definedName>
    <definedName name="asdasd">BlankMacro1</definedName>
    <definedName name="asddsfds" localSheetId="12">BlankMacro1</definedName>
    <definedName name="asddsfds" localSheetId="6">BlankMacro1</definedName>
    <definedName name="asddsfds">BlankMacro1</definedName>
    <definedName name="ASDFEW" localSheetId="12">BlankMacro1</definedName>
    <definedName name="ASDFEW" localSheetId="6">BlankMacro1</definedName>
    <definedName name="ASDFEW">BlankMacro1</definedName>
    <definedName name="asdfg" localSheetId="12">BlankMacro1</definedName>
    <definedName name="asdfg" localSheetId="6">BlankMacro1</definedName>
    <definedName name="asdfg">BlankMacro1</definedName>
    <definedName name="ASDFWA" localSheetId="12">BlankMacro1</definedName>
    <definedName name="ASDFWA" localSheetId="6">BlankMacro1</definedName>
    <definedName name="ASDFWA">BlankMacro1</definedName>
    <definedName name="ASDSAFSD" localSheetId="12">BlankMacro1</definedName>
    <definedName name="ASDSAFSD" localSheetId="6">BlankMacro1</definedName>
    <definedName name="ASDSAFSD">BlankMacro1</definedName>
    <definedName name="asdw" localSheetId="12">BlankMacro1</definedName>
    <definedName name="asdw" localSheetId="6">BlankMacro1</definedName>
    <definedName name="asdw">BlankMacro1</definedName>
    <definedName name="ASFG" localSheetId="12">BlankMacro1</definedName>
    <definedName name="ASFG" localSheetId="6">BlankMacro1</definedName>
    <definedName name="ASFG">BlankMacro1</definedName>
    <definedName name="aslhsdv">{"Book1"}</definedName>
    <definedName name="ASS" localSheetId="12">BlankMacro1</definedName>
    <definedName name="ASS" localSheetId="6">BlankMacro1</definedName>
    <definedName name="ASS">BlankMacro1</definedName>
    <definedName name="ASX" localSheetId="12">BlankMacro1</definedName>
    <definedName name="ASX" localSheetId="6">BlankMacro1</definedName>
    <definedName name="ASX">BlankMacro1</definedName>
    <definedName name="AW" localSheetId="12">BlankMacro1</definedName>
    <definedName name="AW" localSheetId="6">BlankMacro1</definedName>
    <definedName name="AW">BlankMacro1</definedName>
    <definedName name="AX" localSheetId="12">BlankMacro1</definedName>
    <definedName name="AX" localSheetId="6">BlankMacro1</definedName>
    <definedName name="AX">BlankMacro1</definedName>
    <definedName name="AZ" localSheetId="12">BlankMacro1</definedName>
    <definedName name="AZ" localSheetId="6">BlankMacro1</definedName>
    <definedName name="AZ">BlankMacro1</definedName>
    <definedName name="BDFTR" localSheetId="12">BlankMacro1</definedName>
    <definedName name="BDFTR" localSheetId="6">BlankMacro1</definedName>
    <definedName name="BDFTR">BlankMacro1</definedName>
    <definedName name="BE" localSheetId="12">BlankMacro1</definedName>
    <definedName name="BE" localSheetId="6">BlankMacro1</definedName>
    <definedName name="BE">BlankMacro1</definedName>
    <definedName name="BF" localSheetId="12">BlankMacro1</definedName>
    <definedName name="BF" localSheetId="6">BlankMacro1</definedName>
    <definedName name="BF">BlankMacro1</definedName>
    <definedName name="BG" localSheetId="12">BlankMacro1</definedName>
    <definedName name="BG" localSheetId="6">BlankMacro1</definedName>
    <definedName name="BG">BlankMacro1</definedName>
    <definedName name="BH" localSheetId="12">BlankMacro1</definedName>
    <definedName name="BH" localSheetId="6">BlankMacro1</definedName>
    <definedName name="BH">BlankMacro1</definedName>
    <definedName name="BM" localSheetId="12">BlankMacro1</definedName>
    <definedName name="BM" localSheetId="6">BlankMacro1</definedName>
    <definedName name="BM">BlankMacro1</definedName>
    <definedName name="BN" localSheetId="12">BlankMacro1</definedName>
    <definedName name="BN" localSheetId="6">BlankMacro1</definedName>
    <definedName name="BN">BlankMacro1</definedName>
    <definedName name="BND" localSheetId="12">BlankMacro1</definedName>
    <definedName name="BND" localSheetId="6">BlankMacro1</definedName>
    <definedName name="BND">BlankMacro1</definedName>
    <definedName name="bnfghrt" localSheetId="12">BlankMacro1</definedName>
    <definedName name="bnfghrt" localSheetId="6">BlankMacro1</definedName>
    <definedName name="bnfghrt">BlankMacro1</definedName>
    <definedName name="BQ" localSheetId="12">BlankMacro1</definedName>
    <definedName name="BQ" localSheetId="6">BlankMacro1</definedName>
    <definedName name="BQ">BlankMacro1</definedName>
    <definedName name="BR" localSheetId="12">BlankMacro1</definedName>
    <definedName name="BR" localSheetId="6">BlankMacro1</definedName>
    <definedName name="BR">BlankMacro1</definedName>
    <definedName name="BS" localSheetId="12">BlankMacro1</definedName>
    <definedName name="BS" localSheetId="6">BlankMacro1</definedName>
    <definedName name="BS">BlankMacro1</definedName>
    <definedName name="BSX" localSheetId="12">BlankMacro1</definedName>
    <definedName name="BSX" localSheetId="6">BlankMacro1</definedName>
    <definedName name="BSX">BlankMacro1</definedName>
    <definedName name="BUI" localSheetId="12">BlankMacro1</definedName>
    <definedName name="BUI" localSheetId="6">BlankMacro1</definedName>
    <definedName name="BUI">BlankMacro1</definedName>
    <definedName name="BV" localSheetId="12">BlankMacro1</definedName>
    <definedName name="BV" localSheetId="6">BlankMacro1</definedName>
    <definedName name="BV">BlankMacro1</definedName>
    <definedName name="BW" localSheetId="12">BlankMacro1</definedName>
    <definedName name="BW" localSheetId="6">BlankMacro1</definedName>
    <definedName name="BW">BlankMacro1</definedName>
    <definedName name="BX" localSheetId="12">BlankMacro1</definedName>
    <definedName name="BX" localSheetId="6">BlankMacro1</definedName>
    <definedName name="BX">BlankMacro1</definedName>
    <definedName name="BY" localSheetId="12">BlankMacro1</definedName>
    <definedName name="BY" localSheetId="6">BlankMacro1</definedName>
    <definedName name="BY">BlankMacro1</definedName>
    <definedName name="cbb" localSheetId="12">BlankMacro1</definedName>
    <definedName name="cbb" localSheetId="6">BlankMacro1</definedName>
    <definedName name="cbb">BlankMacro1</definedName>
    <definedName name="CBF" localSheetId="12">BlankMacro1</definedName>
    <definedName name="CBF" localSheetId="6">BlankMacro1</definedName>
    <definedName name="CBF">BlankMacro1</definedName>
    <definedName name="CCSB" localSheetId="12">BlankMacro1</definedName>
    <definedName name="CCSB" localSheetId="6">BlankMacro1</definedName>
    <definedName name="CCSB">BlankMacro1</definedName>
    <definedName name="CF" localSheetId="12">BlankMacro1</definedName>
    <definedName name="CF" localSheetId="6">BlankMacro1</definedName>
    <definedName name="CF">BlankMacro1</definedName>
    <definedName name="CFB" localSheetId="12">BlankMacro1</definedName>
    <definedName name="CFB" localSheetId="6">BlankMacro1</definedName>
    <definedName name="CFB">BlankMacro1</definedName>
    <definedName name="_xlnm.Criteria" localSheetId="8">'① 원가계산서 '!$A$1:$A$2</definedName>
    <definedName name="_xlnm.Criteria" localSheetId="9">'② 내역서총괄표'!$A$1:$A$2</definedName>
    <definedName name="_xlnm.Criteria" localSheetId="10">'③ 내역서'!$A$1:$A$2</definedName>
    <definedName name="_xlnm.Criteria" localSheetId="11">'④ 단가산출목록표'!$A$1:$A$2</definedName>
    <definedName name="_xlnm.Criteria" localSheetId="1">'ⓐ 결재'!$A$1:$A$2</definedName>
    <definedName name="_xlnm.Criteria" localSheetId="2">'ⓑ 간지'!$A$1:$A$2</definedName>
    <definedName name="_xlnm.Criteria" localSheetId="4">'ⓒ 사진'!$A$1:$A$2</definedName>
    <definedName name="_xlnm.Criteria" localSheetId="3">'ⓒ 위치도'!$A$1:$A$2</definedName>
    <definedName name="_xlnm.Criteria" localSheetId="5">'ⓓ 설명서'!$A$1:$A$2</definedName>
    <definedName name="_xlnm.Criteria" localSheetId="0">DB!$A$1:$A$2</definedName>
    <definedName name="_xlnm.Criteria" localSheetId="6">'ⓔ 예정공정표29'!$A$1:$A$2</definedName>
    <definedName name="_xlnm.Criteria" localSheetId="7">공정별소요인원!$A$1:$A$2</definedName>
    <definedName name="_xlnm.Criteria" localSheetId="13">표준지좌표!$A$1:$A$2</definedName>
    <definedName name="cvbdf" localSheetId="12">BlankMacro1</definedName>
    <definedName name="cvbdf" localSheetId="6">BlankMacro1</definedName>
    <definedName name="cvbdf">BlankMacro1</definedName>
    <definedName name="cvbrg" localSheetId="12">BlankMacro1</definedName>
    <definedName name="cvbrg" localSheetId="6">BlankMacro1</definedName>
    <definedName name="cvbrg">BlankMacro1</definedName>
    <definedName name="cxvdvc" localSheetId="12">BlankMacro1</definedName>
    <definedName name="cxvdvc" localSheetId="6">BlankMacro1</definedName>
    <definedName name="cxvdvc">BlankMacro1</definedName>
    <definedName name="cxvxcv" localSheetId="12">BlankMacro1</definedName>
    <definedName name="cxvxcv" localSheetId="6">BlankMacro1</definedName>
    <definedName name="cxvxcv">BlankMacro1</definedName>
    <definedName name="CXXV" localSheetId="12">BlankMacro1</definedName>
    <definedName name="CXXV" localSheetId="6">BlankMacro1</definedName>
    <definedName name="CXXV">BlankMacro1</definedName>
    <definedName name="czxcas" localSheetId="12">BlankMacro1</definedName>
    <definedName name="czxcas" localSheetId="6">BlankMacro1</definedName>
    <definedName name="czxcas">BlankMacro1</definedName>
    <definedName name="DDS" localSheetId="12">BlankMacro1</definedName>
    <definedName name="DDS" localSheetId="6">BlankMacro1</definedName>
    <definedName name="DDS">BlankMacro1</definedName>
    <definedName name="DDW" localSheetId="12">BlankMacro1</definedName>
    <definedName name="DDW" localSheetId="6">BlankMacro1</definedName>
    <definedName name="DDW">BlankMacro1</definedName>
    <definedName name="DE" localSheetId="12">BlankMacro1</definedName>
    <definedName name="DE" localSheetId="6">BlankMacro1</definedName>
    <definedName name="DE">BlankMacro1</definedName>
    <definedName name="DES" localSheetId="12">BlankMacro1</definedName>
    <definedName name="DES" localSheetId="6">BlankMacro1</definedName>
    <definedName name="DES">BlankMacro1</definedName>
    <definedName name="DFASDF" localSheetId="12">BlankMacro1</definedName>
    <definedName name="DFASDF" localSheetId="6">BlankMacro1</definedName>
    <definedName name="DFASDF">BlankMacro1</definedName>
    <definedName name="DFASF" localSheetId="12">BlankMacro1</definedName>
    <definedName name="DFASF" localSheetId="6">BlankMacro1</definedName>
    <definedName name="DFASF">BlankMacro1</definedName>
    <definedName name="dfdsgfhgfh" localSheetId="12">BlankMacro1</definedName>
    <definedName name="dfdsgfhgfh" localSheetId="6">BlankMacro1</definedName>
    <definedName name="dfdsgfhgfh">BlankMacro1</definedName>
    <definedName name="dfesdfsdf" localSheetId="12">BlankMacro1</definedName>
    <definedName name="dfesdfsdf" localSheetId="6">BlankMacro1</definedName>
    <definedName name="dfesdfsdf">BlankMacro1</definedName>
    <definedName name="dff" localSheetId="12">BlankMacro1</definedName>
    <definedName name="dff" localSheetId="6">BlankMacro1</definedName>
    <definedName name="dff">BlankMacro1</definedName>
    <definedName name="DFG" localSheetId="12">BlankMacro1</definedName>
    <definedName name="DFG" localSheetId="6">BlankMacro1</definedName>
    <definedName name="DFG">BlankMacro1</definedName>
    <definedName name="dfgdfgdfg" localSheetId="12">BlankMacro1</definedName>
    <definedName name="dfgdfgdfg" localSheetId="6">BlankMacro1</definedName>
    <definedName name="dfgdfgdfg">BlankMacro1</definedName>
    <definedName name="dfgdsfgdfg" localSheetId="12">BlankMacro1</definedName>
    <definedName name="dfgdsfgdfg" localSheetId="6">BlankMacro1</definedName>
    <definedName name="dfgdsfgdfg">BlankMacro1</definedName>
    <definedName name="DFGERGREG" localSheetId="12">BlankMacro1</definedName>
    <definedName name="DFGERGREG" localSheetId="6">BlankMacro1</definedName>
    <definedName name="DFGERGREG">BlankMacro1</definedName>
    <definedName name="DFGGDF" localSheetId="12">BlankMacro1</definedName>
    <definedName name="DFGGDF" localSheetId="6">BlankMacro1</definedName>
    <definedName name="DFGGDF">BlankMacro1</definedName>
    <definedName name="dfghr" localSheetId="12">BlankMacro1</definedName>
    <definedName name="dfghr" localSheetId="6">BlankMacro1</definedName>
    <definedName name="dfghr">BlankMacro1</definedName>
    <definedName name="DFGSD" localSheetId="12">BlankMacro1</definedName>
    <definedName name="DFGSD" localSheetId="6">BlankMacro1</definedName>
    <definedName name="DFGSD">BlankMacro1</definedName>
    <definedName name="DFGWEAG" localSheetId="12">BlankMacro1</definedName>
    <definedName name="DFGWEAG" localSheetId="6">BlankMacro1</definedName>
    <definedName name="DFGWEAG">BlankMacro1</definedName>
    <definedName name="dfsdf" localSheetId="12">BlankMacro1</definedName>
    <definedName name="dfsdf" localSheetId="6">BlankMacro1</definedName>
    <definedName name="dfsdf">BlankMacro1</definedName>
    <definedName name="dg" localSheetId="12">BlankMacro1</definedName>
    <definedName name="dg" localSheetId="6">BlankMacro1</definedName>
    <definedName name="dg">BlankMacro1</definedName>
    <definedName name="DGF" localSheetId="12">BlankMacro1</definedName>
    <definedName name="DGF" localSheetId="6">BlankMacro1</definedName>
    <definedName name="DGF">BlankMacro1</definedName>
    <definedName name="DGG" localSheetId="12">BlankMacro1</definedName>
    <definedName name="DGG" localSheetId="6">BlankMacro1</definedName>
    <definedName name="DGG">BlankMacro1</definedName>
    <definedName name="dk">{"Book1"}</definedName>
    <definedName name="DKD" localSheetId="12">BlankMacro1</definedName>
    <definedName name="DKD" localSheetId="6">BlankMacro1</definedName>
    <definedName name="DKD">BlankMacro1</definedName>
    <definedName name="DKE" localSheetId="12">BlankMacro1</definedName>
    <definedName name="DKE" localSheetId="6">BlankMacro1</definedName>
    <definedName name="DKE">BlankMacro1</definedName>
    <definedName name="dl" localSheetId="12">BlankMacro1</definedName>
    <definedName name="dl" localSheetId="6">BlankMacro1</definedName>
    <definedName name="dl" localSheetId="13">BlankMacro1</definedName>
    <definedName name="dl">BlankMacro1</definedName>
    <definedName name="DLDDDL" localSheetId="12">BlankMacro1</definedName>
    <definedName name="DLDDDL" localSheetId="6">BlankMacro1</definedName>
    <definedName name="DLDDDL">BlankMacro1</definedName>
    <definedName name="Document_array" localSheetId="6">{"Book1"}</definedName>
    <definedName name="Document_array">{"Book1"}</definedName>
    <definedName name="DS" localSheetId="12">BlankMacro1</definedName>
    <definedName name="DS" localSheetId="6">BlankMacro1</definedName>
    <definedName name="DS">BlankMacro1</definedName>
    <definedName name="dsa" localSheetId="12">BlankMacro1</definedName>
    <definedName name="dsa" localSheetId="6">BlankMacro1</definedName>
    <definedName name="dsa">BlankMacro1</definedName>
    <definedName name="DSF" localSheetId="12">BlankMacro1</definedName>
    <definedName name="DSF" localSheetId="6">BlankMacro1</definedName>
    <definedName name="DSF">BlankMacro1</definedName>
    <definedName name="dsfaa" localSheetId="12">BlankMacro1</definedName>
    <definedName name="dsfaa" localSheetId="6">BlankMacro1</definedName>
    <definedName name="dsfaa">BlankMacro1</definedName>
    <definedName name="DSFAESF" localSheetId="12">BlankMacro1</definedName>
    <definedName name="DSFAESF" localSheetId="6">BlankMacro1</definedName>
    <definedName name="DSFAESF">BlankMacro1</definedName>
    <definedName name="dsfasddsf" localSheetId="12">BlankMacro1</definedName>
    <definedName name="dsfasddsf" localSheetId="6">BlankMacro1</definedName>
    <definedName name="dsfasddsf">BlankMacro1</definedName>
    <definedName name="dsfds" localSheetId="12">BlankMacro1</definedName>
    <definedName name="dsfds" localSheetId="6">BlankMacro1</definedName>
    <definedName name="dsfds">BlankMacro1</definedName>
    <definedName name="dsfew" localSheetId="12">BlankMacro1</definedName>
    <definedName name="dsfew" localSheetId="6">BlankMacro1</definedName>
    <definedName name="dsfew">BlankMacro1</definedName>
    <definedName name="dsfsdf" localSheetId="12">BlankMacro1</definedName>
    <definedName name="dsfsdf" localSheetId="6">BlankMacro1</definedName>
    <definedName name="dsfsdf">BlankMacro1</definedName>
    <definedName name="dsfwsdf" localSheetId="12">BlankMacro1</definedName>
    <definedName name="dsfwsdf" localSheetId="6">BlankMacro1</definedName>
    <definedName name="dsfwsdf">BlankMacro1</definedName>
    <definedName name="dsg" localSheetId="12">BlankMacro1</definedName>
    <definedName name="dsg" localSheetId="6">BlankMacro1</definedName>
    <definedName name="dsg">BlankMacro1</definedName>
    <definedName name="DWS" localSheetId="12">BlankMacro1</definedName>
    <definedName name="DWS" localSheetId="6">BlankMacro1</definedName>
    <definedName name="DWS">BlankMacro1</definedName>
    <definedName name="DX" localSheetId="12">BlankMacro1</definedName>
    <definedName name="DX" localSheetId="6">BlankMacro1</definedName>
    <definedName name="DX">BlankMacro1</definedName>
    <definedName name="DXZ" localSheetId="12">BlankMacro1</definedName>
    <definedName name="DXZ" localSheetId="6">BlankMacro1</definedName>
    <definedName name="DXZ">BlankMacro1</definedName>
    <definedName name="DZ" localSheetId="12">BlankMacro1</definedName>
    <definedName name="DZ" localSheetId="6">BlankMacro1</definedName>
    <definedName name="DZ">BlankMacro1</definedName>
    <definedName name="eeee2q" localSheetId="12">BlankMacro1</definedName>
    <definedName name="eeee2q" localSheetId="6">BlankMacro1</definedName>
    <definedName name="eeee2q">BlankMacro1</definedName>
    <definedName name="EEETG" localSheetId="12">BlankMacro1</definedName>
    <definedName name="EEETG" localSheetId="6">BlankMacro1</definedName>
    <definedName name="EEETG">BlankMacro1</definedName>
    <definedName name="ERBRE" localSheetId="12">BlankMacro1</definedName>
    <definedName name="ERBRE" localSheetId="6">BlankMacro1</definedName>
    <definedName name="ERBRE">BlankMacro1</definedName>
    <definedName name="ERC" localSheetId="12">BlankMacro1</definedName>
    <definedName name="ERC" localSheetId="6">BlankMacro1</definedName>
    <definedName name="ERC">BlankMacro1</definedName>
    <definedName name="erewr" localSheetId="12">BlankMacro1</definedName>
    <definedName name="erewr" localSheetId="6">BlankMacro1</definedName>
    <definedName name="erewr">BlankMacro1</definedName>
    <definedName name="ERGBERGBES" localSheetId="12">BlankMacro1</definedName>
    <definedName name="ERGBERGBES" localSheetId="6">BlankMacro1</definedName>
    <definedName name="ERGBERGBES">BlankMacro1</definedName>
    <definedName name="ERRR" localSheetId="12">BlankMacro1</definedName>
    <definedName name="ERRR" localSheetId="6">BlankMacro1</definedName>
    <definedName name="ERRR">BlankMacro1</definedName>
    <definedName name="ertertert" localSheetId="12">BlankMacro1</definedName>
    <definedName name="ertertert" localSheetId="6">BlankMacro1</definedName>
    <definedName name="ertertert">BlankMacro1</definedName>
    <definedName name="ERTGESDF" localSheetId="12">BlankMacro1</definedName>
    <definedName name="ERTGESDF" localSheetId="6">BlankMacro1</definedName>
    <definedName name="ERTGESDF">BlankMacro1</definedName>
    <definedName name="ERTGTSWR" localSheetId="12">BlankMacro1</definedName>
    <definedName name="ERTGTSWR" localSheetId="6">BlankMacro1</definedName>
    <definedName name="ERTGTSWR">BlankMacro1</definedName>
    <definedName name="ES" localSheetId="12">BlankMacro1</definedName>
    <definedName name="ES" localSheetId="6">BlankMacro1</definedName>
    <definedName name="ES">BlankMacro1</definedName>
    <definedName name="esa" localSheetId="12">BlankMacro1</definedName>
    <definedName name="esa" localSheetId="6">BlankMacro1</definedName>
    <definedName name="esa">BlankMacro1</definedName>
    <definedName name="ESTAWEREW" localSheetId="12">BlankMacro1</definedName>
    <definedName name="ESTAWEREW" localSheetId="6">BlankMacro1</definedName>
    <definedName name="ESTAWEREW">BlankMacro1</definedName>
    <definedName name="ET" localSheetId="12">BlankMacro1</definedName>
    <definedName name="ET" localSheetId="6">BlankMacro1</definedName>
    <definedName name="ET">BlankMacro1</definedName>
    <definedName name="EW" localSheetId="12">BlankMacro1</definedName>
    <definedName name="EW" localSheetId="6">BlankMacro1</definedName>
    <definedName name="EW">BlankMacro1</definedName>
    <definedName name="EWDGF" localSheetId="12">BlankMacro1</definedName>
    <definedName name="EWDGF" localSheetId="6">BlankMacro1</definedName>
    <definedName name="EWDGF">BlankMacro1</definedName>
    <definedName name="EWE" localSheetId="12">BlankMacro1</definedName>
    <definedName name="EWE" localSheetId="6">BlankMacro1</definedName>
    <definedName name="EWE">BlankMacro1</definedName>
    <definedName name="EWQ" localSheetId="12">BlankMacro1</definedName>
    <definedName name="EWQ" localSheetId="6">BlankMacro1</definedName>
    <definedName name="EWQ">BlankMacro1</definedName>
    <definedName name="ewr" localSheetId="12">BlankMacro1</definedName>
    <definedName name="ewr" localSheetId="6">BlankMacro1</definedName>
    <definedName name="ewr">BlankMacro1</definedName>
    <definedName name="EWT" localSheetId="12">BlankMacro1</definedName>
    <definedName name="EWT" localSheetId="6">BlankMacro1</definedName>
    <definedName name="EWT">BlankMacro1</definedName>
    <definedName name="EWTERDGD" localSheetId="12">BlankMacro1</definedName>
    <definedName name="EWTERDGD" localSheetId="6">BlankMacro1</definedName>
    <definedName name="EWTERDGD">BlankMacro1</definedName>
    <definedName name="EWVAW" localSheetId="12">BlankMacro1</definedName>
    <definedName name="EWVAW" localSheetId="6">BlankMacro1</definedName>
    <definedName name="EWVAW">BlankMacro1</definedName>
    <definedName name="FDBHRTDBGRE" localSheetId="12">BlankMacro1</definedName>
    <definedName name="FDBHRTDBGRE" localSheetId="6">BlankMacro1</definedName>
    <definedName name="FDBHRTDBGRE">BlankMacro1</definedName>
    <definedName name="FDBSERHGB" localSheetId="12">BlankMacro1</definedName>
    <definedName name="FDBSERHGB" localSheetId="6">BlankMacro1</definedName>
    <definedName name="FDBSERHGB">BlankMacro1</definedName>
    <definedName name="fdcvas" localSheetId="12">BlankMacro1</definedName>
    <definedName name="fdcvas" localSheetId="6">BlankMacro1</definedName>
    <definedName name="fdcvas">BlankMacro1</definedName>
    <definedName name="FDG" localSheetId="12">BlankMacro1</definedName>
    <definedName name="FDG" localSheetId="6">BlankMacro1</definedName>
    <definedName name="FDG">BlankMacro1</definedName>
    <definedName name="fdght" localSheetId="12">BlankMacro1</definedName>
    <definedName name="fdght" localSheetId="6">BlankMacro1</definedName>
    <definedName name="fdght">BlankMacro1</definedName>
    <definedName name="fdgsfdg" localSheetId="12">BlankMacro1</definedName>
    <definedName name="fdgsfdg" localSheetId="6">BlankMacro1</definedName>
    <definedName name="fdgsfdg">BlankMacro1</definedName>
    <definedName name="fdsa" localSheetId="12">BlankMacro1</definedName>
    <definedName name="fdsa" localSheetId="6">BlankMacro1</definedName>
    <definedName name="fdsa">BlankMacro1</definedName>
    <definedName name="FGG" localSheetId="12">BlankMacro1</definedName>
    <definedName name="FGG" localSheetId="6">BlankMacro1</definedName>
    <definedName name="FGG">BlankMacro1</definedName>
    <definedName name="fgh" localSheetId="12">BlankMacro1</definedName>
    <definedName name="fgh" localSheetId="6">BlankMacro1</definedName>
    <definedName name="fgh">BlankMacro1</definedName>
    <definedName name="fghfgh" localSheetId="12">BlankMacro1</definedName>
    <definedName name="fghfgh" localSheetId="6">BlankMacro1</definedName>
    <definedName name="fghfgh">BlankMacro1</definedName>
    <definedName name="fghfghfgh" localSheetId="12">BlankMacro1</definedName>
    <definedName name="fghfghfgh" localSheetId="6">BlankMacro1</definedName>
    <definedName name="fghfghfgh">BlankMacro1</definedName>
    <definedName name="fghghf" localSheetId="12">BlankMacro1</definedName>
    <definedName name="fghghf" localSheetId="6">BlankMacro1</definedName>
    <definedName name="fghghf">BlankMacro1</definedName>
    <definedName name="fghrt" localSheetId="12">BlankMacro1</definedName>
    <definedName name="fghrt" localSheetId="6">BlankMacro1</definedName>
    <definedName name="fghrt">BlankMacro1</definedName>
    <definedName name="fgsdfgf" localSheetId="12">BlankMacro1</definedName>
    <definedName name="fgsdfgf" localSheetId="6">BlankMacro1</definedName>
    <definedName name="fgsdfgf">BlankMacro1</definedName>
    <definedName name="fwer" localSheetId="12">BlankMacro1</definedName>
    <definedName name="fwer" localSheetId="6">BlankMacro1</definedName>
    <definedName name="fwer">BlankMacro1</definedName>
    <definedName name="GFDG" localSheetId="12">BlankMacro1</definedName>
    <definedName name="GFDG" localSheetId="6">BlankMacro1</definedName>
    <definedName name="GFDG">BlankMacro1</definedName>
    <definedName name="gfdhrt" localSheetId="12">BlankMacro1</definedName>
    <definedName name="gfdhrt" localSheetId="6">BlankMacro1</definedName>
    <definedName name="gfdhrt">BlankMacro1</definedName>
    <definedName name="gfge" localSheetId="12">BlankMacro1</definedName>
    <definedName name="gfge" localSheetId="6">BlankMacro1</definedName>
    <definedName name="gfge">BlankMacro1</definedName>
    <definedName name="gfh" localSheetId="12">BlankMacro1</definedName>
    <definedName name="gfh" localSheetId="6">BlankMacro1</definedName>
    <definedName name="gfh">BlankMacro1</definedName>
    <definedName name="gfhgfh" localSheetId="12">BlankMacro1</definedName>
    <definedName name="gfhgfh" localSheetId="6">BlankMacro1</definedName>
    <definedName name="gfhgfh">BlankMacro1</definedName>
    <definedName name="gfhrthfgh" localSheetId="12">BlankMacro1</definedName>
    <definedName name="gfhrthfgh" localSheetId="6">BlankMacro1</definedName>
    <definedName name="gfhrthfgh">BlankMacro1</definedName>
    <definedName name="gg" localSheetId="12">BlankMacro1</definedName>
    <definedName name="gg" localSheetId="13">BlankMacro1</definedName>
    <definedName name="gg">BlankMacro1</definedName>
    <definedName name="ghbnb" localSheetId="12">BlankMacro1</definedName>
    <definedName name="ghbnb" localSheetId="6">BlankMacro1</definedName>
    <definedName name="ghbnb">BlankMacro1</definedName>
    <definedName name="ghhdfh" localSheetId="12">BlankMacro1</definedName>
    <definedName name="ghhdfh" localSheetId="6">BlankMacro1</definedName>
    <definedName name="ghhdfh">BlankMacro1</definedName>
    <definedName name="ghjhjg" localSheetId="12">BlankMacro1</definedName>
    <definedName name="ghjhjg" localSheetId="6">BlankMacro1</definedName>
    <definedName name="ghjhjg">BlankMacro1</definedName>
    <definedName name="GHNRTDY" localSheetId="12">BlankMacro1</definedName>
    <definedName name="GHNRTDY" localSheetId="6">BlankMacro1</definedName>
    <definedName name="GHNRTDY">BlankMacro1</definedName>
    <definedName name="ghr" localSheetId="12">BlankMacro1</definedName>
    <definedName name="ghr" localSheetId="6">BlankMacro1</definedName>
    <definedName name="ghr">BlankMacro1</definedName>
    <definedName name="GR" localSheetId="12">BlankMacro1</definedName>
    <definedName name="GR" localSheetId="6">BlankMacro1</definedName>
    <definedName name="GR">BlankMacro1</definedName>
    <definedName name="gs">{"Book1"}</definedName>
    <definedName name="gtttt" localSheetId="12">BlankMacro1</definedName>
    <definedName name="gtttt" localSheetId="6">BlankMacro1</definedName>
    <definedName name="gtttt" localSheetId="13">BlankMacro1</definedName>
    <definedName name="gtttt">BlankMacro1</definedName>
    <definedName name="HDRR" localSheetId="12">BlankMacro1</definedName>
    <definedName name="HDRR" localSheetId="6">BlankMacro1</definedName>
    <definedName name="HDRR">BlankMacro1</definedName>
    <definedName name="herdsf" localSheetId="12">BlankMacro1</definedName>
    <definedName name="herdsf" localSheetId="6">BlankMacro1</definedName>
    <definedName name="herdsf">BlankMacro1</definedName>
    <definedName name="hfiytf" localSheetId="12">BlankMacro1</definedName>
    <definedName name="hfiytf" localSheetId="6">BlankMacro1</definedName>
    <definedName name="hfiytf">BlankMacro1</definedName>
    <definedName name="HGF" localSheetId="12">BlankMacro1</definedName>
    <definedName name="HGF" localSheetId="6">BlankMacro1</definedName>
    <definedName name="HGF">BlankMacro1</definedName>
    <definedName name="HJ" localSheetId="12">BlankMacro1</definedName>
    <definedName name="HJ" localSheetId="6">BlankMacro1</definedName>
    <definedName name="HJ">BlankMacro1</definedName>
    <definedName name="HJHG" localSheetId="12">BlankMacro1</definedName>
    <definedName name="HJHG" localSheetId="6">BlankMacro1</definedName>
    <definedName name="HJHG">BlankMacro1</definedName>
    <definedName name="hr" localSheetId="12">BlankMacro1</definedName>
    <definedName name="hr" localSheetId="6">BlankMacro1</definedName>
    <definedName name="hr">BlankMacro1</definedName>
    <definedName name="HRTT" localSheetId="12">BlankMacro1</definedName>
    <definedName name="HRTT" localSheetId="6">BlankMacro1</definedName>
    <definedName name="HRTT">BlankMacro1</definedName>
    <definedName name="HTML1_10">"Marihan@hitel.kol.co.kr"</definedName>
    <definedName name="HTML1_11">1</definedName>
    <definedName name="HTML1_2">1</definedName>
    <definedName name="HTML1_3">"엑셀 프로젝트"</definedName>
    <definedName name="HTML1_4">"인터넷 어시스턴트"</definedName>
    <definedName name="HTML1_6">1</definedName>
    <definedName name="HTML1_7">1</definedName>
    <definedName name="HTML1_8">"97-10-09"</definedName>
    <definedName name="HTML1_9">"김종완/어린왕자"</definedName>
    <definedName name="HTMLCount">1</definedName>
    <definedName name="IK" localSheetId="12">BlankMacro1</definedName>
    <definedName name="IK" localSheetId="6">BlankMacro1</definedName>
    <definedName name="IK">BlankMacro1</definedName>
    <definedName name="IKJ" localSheetId="12">BlankMacro1</definedName>
    <definedName name="IKJ" localSheetId="6">BlankMacro1</definedName>
    <definedName name="IKJ">BlankMacro1</definedName>
    <definedName name="IKL" localSheetId="12">BlankMacro1</definedName>
    <definedName name="IKL" localSheetId="6">BlankMacro1</definedName>
    <definedName name="IKL">BlankMacro1</definedName>
    <definedName name="ILK" localSheetId="12">BlankMacro1</definedName>
    <definedName name="ILK" localSheetId="6">BlankMacro1</definedName>
    <definedName name="ILK">BlankMacro1</definedName>
    <definedName name="IPOI" localSheetId="12">BlankMacro1</definedName>
    <definedName name="IPOI" localSheetId="6">BlankMacro1</definedName>
    <definedName name="IPOI">BlankMacro1</definedName>
    <definedName name="IU" localSheetId="12">BlankMacro1</definedName>
    <definedName name="IU" localSheetId="6">BlankMacro1</definedName>
    <definedName name="IU">BlankMacro1</definedName>
    <definedName name="IUOUIP" localSheetId="12">BlankMacro1</definedName>
    <definedName name="IUOUIP" localSheetId="6">BlankMacro1</definedName>
    <definedName name="IUOUIP">BlankMacro1</definedName>
    <definedName name="jgytj" localSheetId="12">BlankMacro1</definedName>
    <definedName name="jgytj" localSheetId="6">BlankMacro1</definedName>
    <definedName name="jgytj">BlankMacro1</definedName>
    <definedName name="JK" localSheetId="12">BlankMacro1</definedName>
    <definedName name="JK" localSheetId="6">BlankMacro1</definedName>
    <definedName name="JK">BlankMacro1</definedName>
    <definedName name="jrygf" localSheetId="12">BlankMacro1</definedName>
    <definedName name="jrygf" localSheetId="6">BlankMacro1</definedName>
    <definedName name="jrygf">BlankMacro1</definedName>
    <definedName name="JUI" localSheetId="12">BlankMacro1</definedName>
    <definedName name="JUI" localSheetId="6">BlankMacro1</definedName>
    <definedName name="JUI">BlankMacro1</definedName>
    <definedName name="JY" localSheetId="12">BlankMacro1</definedName>
    <definedName name="JY" localSheetId="6">BlankMacro1</definedName>
    <definedName name="JY">BlankMacro1</definedName>
    <definedName name="k" localSheetId="12">BlankMacro1</definedName>
    <definedName name="k" localSheetId="6">BlankMacro1</definedName>
    <definedName name="k">BlankMacro1</definedName>
    <definedName name="KI" localSheetId="12">BlankMacro1</definedName>
    <definedName name="KI" localSheetId="6">BlankMacro1</definedName>
    <definedName name="KI">BlankMacro1</definedName>
    <definedName name="KIU" localSheetId="12">BlankMacro1</definedName>
    <definedName name="KIU" localSheetId="6">BlankMacro1</definedName>
    <definedName name="KIU">BlankMacro1</definedName>
    <definedName name="klkjl" localSheetId="12">BlankMacro1</definedName>
    <definedName name="klkjl" localSheetId="6">BlankMacro1</definedName>
    <definedName name="klkjl">BlankMacro1</definedName>
    <definedName name="KU" localSheetId="12">BlankMacro1</definedName>
    <definedName name="KU" localSheetId="6">BlankMacro1</definedName>
    <definedName name="KU">BlankMacro1</definedName>
    <definedName name="LI" localSheetId="12">BlankMacro1</definedName>
    <definedName name="LI" localSheetId="6">BlankMacro1</definedName>
    <definedName name="LI">BlankMacro1</definedName>
    <definedName name="LK" localSheetId="12">BlankMacro1</definedName>
    <definedName name="LK" localSheetId="6">BlankMacro1</definedName>
    <definedName name="LK">BlankMacro1</definedName>
    <definedName name="LKI" localSheetId="12">BlankMacro1</definedName>
    <definedName name="LKI" localSheetId="6">BlankMacro1</definedName>
    <definedName name="LKI">BlankMacro1</definedName>
    <definedName name="LKU" localSheetId="12">BlankMacro1</definedName>
    <definedName name="LKU" localSheetId="6">BlankMacro1</definedName>
    <definedName name="LKU">BlankMacro1</definedName>
    <definedName name="LLLL" localSheetId="12">BlankMacro1</definedName>
    <definedName name="LLLL" localSheetId="6">BlankMacro1</definedName>
    <definedName name="LLLL">BlankMacro1</definedName>
    <definedName name="LP" localSheetId="12">BlankMacro1</definedName>
    <definedName name="LP" localSheetId="6">BlankMacro1</definedName>
    <definedName name="LP">BlankMacro1</definedName>
    <definedName name="MB" localSheetId="12">BlankMacro1</definedName>
    <definedName name="MB" localSheetId="6">BlankMacro1</definedName>
    <definedName name="MB">BlankMacro1</definedName>
    <definedName name="MC" localSheetId="12">BlankMacro1</definedName>
    <definedName name="MC" localSheetId="6">BlankMacro1</definedName>
    <definedName name="MC">BlankMacro1</definedName>
    <definedName name="MF" localSheetId="12">BlankMacro1</definedName>
    <definedName name="MF" localSheetId="6">BlankMacro1</definedName>
    <definedName name="MF">BlankMacro1</definedName>
    <definedName name="MG" localSheetId="12">BlankMacro1</definedName>
    <definedName name="MG" localSheetId="6">BlankMacro1</definedName>
    <definedName name="MG">BlankMacro1</definedName>
    <definedName name="MH" localSheetId="12">BlankMacro1</definedName>
    <definedName name="MH" localSheetId="6">BlankMacro1</definedName>
    <definedName name="MH">BlankMacro1</definedName>
    <definedName name="MJ" localSheetId="12">BlankMacro1</definedName>
    <definedName name="MJ" localSheetId="6">BlankMacro1</definedName>
    <definedName name="MJ">BlankMacro1</definedName>
    <definedName name="MK" localSheetId="12">BlankMacro1</definedName>
    <definedName name="MK" localSheetId="6">BlankMacro1</definedName>
    <definedName name="MK">BlankMacro1</definedName>
    <definedName name="MKJ" localSheetId="12">BlankMacro1</definedName>
    <definedName name="MKJ" localSheetId="6">BlankMacro1</definedName>
    <definedName name="MKJ">BlankMacro1</definedName>
    <definedName name="ML" localSheetId="12">BlankMacro1</definedName>
    <definedName name="ML" localSheetId="6">BlankMacro1</definedName>
    <definedName name="ML">BlankMacro1</definedName>
    <definedName name="MMJ" localSheetId="12">BlankMacro1</definedName>
    <definedName name="MMJ" localSheetId="6">BlankMacro1</definedName>
    <definedName name="MMJ">BlankMacro1</definedName>
    <definedName name="MQ" localSheetId="12">BlankMacro1</definedName>
    <definedName name="MQ" localSheetId="6">BlankMacro1</definedName>
    <definedName name="MQ">BlankMacro1</definedName>
    <definedName name="MR" localSheetId="12">BlankMacro1</definedName>
    <definedName name="MR" localSheetId="6">BlankMacro1</definedName>
    <definedName name="MR">BlankMacro1</definedName>
    <definedName name="MV" localSheetId="12">BlankMacro1</definedName>
    <definedName name="MV" localSheetId="6">BlankMacro1</definedName>
    <definedName name="MV">BlankMacro1</definedName>
    <definedName name="MW" localSheetId="12">BlankMacro1</definedName>
    <definedName name="MW" localSheetId="6">BlankMacro1</definedName>
    <definedName name="MW">BlankMacro1</definedName>
    <definedName name="n" localSheetId="12">BlankMacro1</definedName>
    <definedName name="n" localSheetId="6">BlankMacro1</definedName>
    <definedName name="n">BlankMacro1</definedName>
    <definedName name="NBV" localSheetId="12">BlankMacro1</definedName>
    <definedName name="NBV" localSheetId="6">BlankMacro1</definedName>
    <definedName name="NBV">BlankMacro1</definedName>
    <definedName name="NCV" localSheetId="12">BlankMacro1</definedName>
    <definedName name="NCV" localSheetId="6">BlankMacro1</definedName>
    <definedName name="NCV">BlankMacro1</definedName>
    <definedName name="NFG" localSheetId="12">BlankMacro1</definedName>
    <definedName name="NFG" localSheetId="6">BlankMacro1</definedName>
    <definedName name="NFG">BlankMacro1</definedName>
    <definedName name="NFGH" localSheetId="12">BlankMacro1</definedName>
    <definedName name="NFGH" localSheetId="6">BlankMacro1</definedName>
    <definedName name="NFGH">BlankMacro1</definedName>
    <definedName name="nhgn" localSheetId="12">BlankMacro1</definedName>
    <definedName name="nhgn" localSheetId="6">BlankMacro1</definedName>
    <definedName name="nhgn">BlankMacro1</definedName>
    <definedName name="nhnt" localSheetId="12">BlankMacro1</definedName>
    <definedName name="nhnt" localSheetId="6">BlankMacro1</definedName>
    <definedName name="nhnt">BlankMacro1</definedName>
    <definedName name="NKL" localSheetId="12">BlankMacro1</definedName>
    <definedName name="NKL" localSheetId="6">BlankMacro1</definedName>
    <definedName name="NKL">BlankMacro1</definedName>
    <definedName name="NR" localSheetId="12">BlankMacro1</definedName>
    <definedName name="NR" localSheetId="6">BlankMacro1</definedName>
    <definedName name="NR">BlankMacro1</definedName>
    <definedName name="NT" localSheetId="12">BlankMacro1</definedName>
    <definedName name="NT" localSheetId="6">BlankMacro1</definedName>
    <definedName name="NT">BlankMacro1</definedName>
    <definedName name="NTFT" localSheetId="12">BlankMacro1</definedName>
    <definedName name="NTFT" localSheetId="6">BlankMacro1</definedName>
    <definedName name="NTFT">BlankMacro1</definedName>
    <definedName name="NY" localSheetId="12">BlankMacro1</definedName>
    <definedName name="NY" localSheetId="6">BlankMacro1</definedName>
    <definedName name="NY">BlankMacro1</definedName>
    <definedName name="o" localSheetId="12">BlankMacro1</definedName>
    <definedName name="o" localSheetId="6">BlankMacro1</definedName>
    <definedName name="o">BlankMacro1</definedName>
    <definedName name="OI" localSheetId="12">BlankMacro1</definedName>
    <definedName name="OI" localSheetId="6">BlankMacro1</definedName>
    <definedName name="OI">BlankMacro1</definedName>
    <definedName name="OIOPOI" localSheetId="12">BlankMacro1</definedName>
    <definedName name="OIOPOI" localSheetId="6">BlankMacro1</definedName>
    <definedName name="OIOPOI">BlankMacro1</definedName>
    <definedName name="OIPUIOUI" localSheetId="12">BlankMacro1</definedName>
    <definedName name="OIPUIOUI" localSheetId="6">BlankMacro1</definedName>
    <definedName name="OIPUIOUI">BlankMacro1</definedName>
    <definedName name="OIU" localSheetId="12">BlankMacro1</definedName>
    <definedName name="OIU" localSheetId="6">BlankMacro1</definedName>
    <definedName name="OIU">BlankMacro1</definedName>
    <definedName name="OK" localSheetId="12">BlankMacro1</definedName>
    <definedName name="OK" localSheetId="6">BlankMacro1</definedName>
    <definedName name="OK">BlankMacro1</definedName>
    <definedName name="OL" localSheetId="12">BlankMacro1</definedName>
    <definedName name="OL" localSheetId="6">BlankMacro1</definedName>
    <definedName name="OL">BlankMacro1</definedName>
    <definedName name="OOIY" localSheetId="12">BlankMacro1</definedName>
    <definedName name="OOIY" localSheetId="6">BlankMacro1</definedName>
    <definedName name="OOIY">BlankMacro1</definedName>
    <definedName name="PG" localSheetId="12">BlankMacro1</definedName>
    <definedName name="PG" localSheetId="6">BlankMacro1</definedName>
    <definedName name="PG">BlankMacro1</definedName>
    <definedName name="PO" localSheetId="12">BlankMacro1</definedName>
    <definedName name="PO" localSheetId="6">BlankMacro1</definedName>
    <definedName name="PO">BlankMacro1</definedName>
    <definedName name="_xlnm.Print_Area" localSheetId="8">'① 원가계산서 '!$D$2:$M$26</definedName>
    <definedName name="_xlnm.Print_Area" localSheetId="12">'1-0-2(다압면)'!$A$1:$K$14</definedName>
    <definedName name="_xlnm.Print_Area" localSheetId="9">'② 내역서총괄표'!$D$2:$N$16</definedName>
    <definedName name="_xlnm.Print_Area" localSheetId="10">'③ 내역서'!$D$2:$Q$22</definedName>
    <definedName name="_xlnm.Print_Area" localSheetId="11">'④ 단가산출목록표'!$D$2:$M$24</definedName>
    <definedName name="_xlnm.Print_Area" localSheetId="1">'ⓐ 결재'!$D$2:$AY$64</definedName>
    <definedName name="_xlnm.Print_Area" localSheetId="2">'ⓑ 간지'!$D$2:$R$121</definedName>
    <definedName name="_xlnm.Print_Area" localSheetId="4">'ⓒ 사진'!$D$2:$AM$30</definedName>
    <definedName name="_xlnm.Print_Area" localSheetId="3">'ⓒ 위치도'!$D$2:$AM$33</definedName>
    <definedName name="_xlnm.Print_Area" localSheetId="5">'ⓓ 설명서'!$D$2:$DY$47</definedName>
    <definedName name="_xlnm.Print_Area" localSheetId="0">DB!$D$2:$H$14</definedName>
    <definedName name="_xlnm.Print_Area" localSheetId="6">'ⓔ 예정공정표29'!$D$2:$BM$23</definedName>
    <definedName name="_xlnm.Print_Area" localSheetId="7">공정별소요인원!$D$2:$AB$18</definedName>
    <definedName name="_xlnm.Print_Area" localSheetId="13">표준지좌표!$D$2:$H$17</definedName>
    <definedName name="_xlnm.Print_Titles" localSheetId="12">'1-0-2(다압면)'!$1:$3</definedName>
    <definedName name="_xlnm.Print_Titles" localSheetId="9">'② 내역서총괄표'!$2:$4</definedName>
    <definedName name="_xlnm.Print_Titles" localSheetId="10">'③ 내역서'!$2:$5</definedName>
    <definedName name="_xlnm.Print_Titles" localSheetId="11">'④ 단가산출목록표'!$2:$4</definedName>
    <definedName name="Q" localSheetId="12">BlankMacro1</definedName>
    <definedName name="Q" localSheetId="6">BlankMacro1</definedName>
    <definedName name="Q">BlankMacro1</definedName>
    <definedName name="q3r" localSheetId="12">BlankMacro1</definedName>
    <definedName name="q3r" localSheetId="6">BlankMacro1</definedName>
    <definedName name="q3r">BlankMacro1</definedName>
    <definedName name="QAWE" localSheetId="12">BlankMacro1</definedName>
    <definedName name="QAWE" localSheetId="6">BlankMacro1</definedName>
    <definedName name="QAWE">BlankMacro1</definedName>
    <definedName name="qwewe" localSheetId="12">BlankMacro1</definedName>
    <definedName name="qwewe" localSheetId="6">BlankMacro1</definedName>
    <definedName name="qwewe">BlankMacro1</definedName>
    <definedName name="RDGF" localSheetId="12">BlankMacro1</definedName>
    <definedName name="RDGF" localSheetId="6">BlankMacro1</definedName>
    <definedName name="RDGF">BlankMacro1</definedName>
    <definedName name="RDWET" localSheetId="12">BlankMacro1</definedName>
    <definedName name="RDWET" localSheetId="6">BlankMacro1</definedName>
    <definedName name="RDWET">BlankMacro1</definedName>
    <definedName name="retert" localSheetId="12">BlankMacro1</definedName>
    <definedName name="retert" localSheetId="6">BlankMacro1</definedName>
    <definedName name="retert">BlankMacro1</definedName>
    <definedName name="retre" localSheetId="12">BlankMacro1</definedName>
    <definedName name="retre" localSheetId="6">BlankMacro1</definedName>
    <definedName name="retre">BlankMacro1</definedName>
    <definedName name="REW" localSheetId="12">BlankMacro1</definedName>
    <definedName name="REW" localSheetId="6">BlankMacro1</definedName>
    <definedName name="REW">BlankMacro1</definedName>
    <definedName name="RF" localSheetId="12">BlankMacro1</definedName>
    <definedName name="RF" localSheetId="6">BlankMacro1</definedName>
    <definedName name="RF">BlankMacro1</definedName>
    <definedName name="RGDF" localSheetId="12">BlankMacro1</definedName>
    <definedName name="RGDF" localSheetId="6">BlankMacro1</definedName>
    <definedName name="RGDF">BlankMacro1</definedName>
    <definedName name="rgfd" localSheetId="12">BlankMacro1</definedName>
    <definedName name="rgfd" localSheetId="6">BlankMacro1</definedName>
    <definedName name="rgfd">BlankMacro1</definedName>
    <definedName name="RHGREBGHRE" localSheetId="12">BlankMacro1</definedName>
    <definedName name="RHGREBGHRE" localSheetId="6">BlankMacro1</definedName>
    <definedName name="RHGREBGHRE">BlankMacro1</definedName>
    <definedName name="RJRJ" localSheetId="12">BlankMacro1</definedName>
    <definedName name="RJRJ" localSheetId="6">BlankMacro1</definedName>
    <definedName name="RJRJ">BlankMacro1</definedName>
    <definedName name="RJRKJRKJR" localSheetId="12">BlankMacro1</definedName>
    <definedName name="RJRKJRKJR" localSheetId="6">BlankMacro1</definedName>
    <definedName name="RJRKJRKJR">BlankMacro1</definedName>
    <definedName name="rkd" localSheetId="12">BlankMacro1</definedName>
    <definedName name="rkd" localSheetId="6">BlankMacro1</definedName>
    <definedName name="rkd">BlankMacro1</definedName>
    <definedName name="RL" localSheetId="12">BlankMacro1</definedName>
    <definedName name="RL" localSheetId="6">BlankMacro1</definedName>
    <definedName name="RL">BlankMacro1</definedName>
    <definedName name="RLTJD" localSheetId="12">BlankMacro1</definedName>
    <definedName name="RLTJD" localSheetId="6">BlankMacro1</definedName>
    <definedName name="RLTJD">BlankMacro1</definedName>
    <definedName name="rrrr" localSheetId="12">BlankMacro1</definedName>
    <definedName name="rrrr" localSheetId="6">BlankMacro1</definedName>
    <definedName name="rrrr" localSheetId="13">BlankMacro1</definedName>
    <definedName name="rrrr">BlankMacro1</definedName>
    <definedName name="RTYHERY" localSheetId="12">BlankMacro1</definedName>
    <definedName name="RTYHERY" localSheetId="6">BlankMacro1</definedName>
    <definedName name="RTYHERY">BlankMacro1</definedName>
    <definedName name="RWE" localSheetId="12">BlankMacro1</definedName>
    <definedName name="RWE" localSheetId="6">BlankMacro1</definedName>
    <definedName name="RWE">BlankMacro1</definedName>
    <definedName name="SA" localSheetId="12">BlankMacro1</definedName>
    <definedName name="SA" localSheetId="6">BlankMacro1</definedName>
    <definedName name="SA">BlankMacro1</definedName>
    <definedName name="sadasd" localSheetId="12">BlankMacro1</definedName>
    <definedName name="sadasd" localSheetId="6">BlankMacro1</definedName>
    <definedName name="sadasd">BlankMacro1</definedName>
    <definedName name="SADF" localSheetId="12">BlankMacro1</definedName>
    <definedName name="SADF" localSheetId="6">BlankMacro1</definedName>
    <definedName name="SADF">BlankMacro1</definedName>
    <definedName name="sae" localSheetId="12">BlankMacro1</definedName>
    <definedName name="sae" localSheetId="6">BlankMacro1</definedName>
    <definedName name="sae">BlankMacro1</definedName>
    <definedName name="safddsf" localSheetId="12">BlankMacro1</definedName>
    <definedName name="safddsf" localSheetId="6">BlankMacro1</definedName>
    <definedName name="safddsf">BlankMacro1</definedName>
    <definedName name="SD" localSheetId="12">BlankMacro1</definedName>
    <definedName name="SD" localSheetId="6">BlankMacro1</definedName>
    <definedName name="SD">BlankMacro1</definedName>
    <definedName name="SDD" localSheetId="12">BlankMacro1</definedName>
    <definedName name="SDD" localSheetId="6">BlankMacro1</definedName>
    <definedName name="SDD">BlankMacro1</definedName>
    <definedName name="SDDG" localSheetId="12">BlankMacro1</definedName>
    <definedName name="SDDG" localSheetId="6">BlankMacro1</definedName>
    <definedName name="SDDG">BlankMacro1</definedName>
    <definedName name="sde" localSheetId="12">BlankMacro1</definedName>
    <definedName name="sde" localSheetId="6">BlankMacro1</definedName>
    <definedName name="sde">BlankMacro1</definedName>
    <definedName name="SDF" localSheetId="6">{"Book1"}</definedName>
    <definedName name="SDF">{"Book1"}</definedName>
    <definedName name="sdfa" localSheetId="12">BlankMacro1</definedName>
    <definedName name="sdfa" localSheetId="6">BlankMacro1</definedName>
    <definedName name="sdfa">BlankMacro1</definedName>
    <definedName name="sdfasad" localSheetId="12">BlankMacro1</definedName>
    <definedName name="sdfasad" localSheetId="6">BlankMacro1</definedName>
    <definedName name="sdfasad">BlankMacro1</definedName>
    <definedName name="sdfdf" localSheetId="12">BlankMacro1</definedName>
    <definedName name="sdfdf" localSheetId="6">BlankMacro1</definedName>
    <definedName name="sdfdf">BlankMacro1</definedName>
    <definedName name="sdfeer" localSheetId="12">BlankMacro1</definedName>
    <definedName name="sdfeer" localSheetId="6">BlankMacro1</definedName>
    <definedName name="sdfeer">BlankMacro1</definedName>
    <definedName name="sdfs" localSheetId="12">BlankMacro1</definedName>
    <definedName name="sdfs" localSheetId="6">BlankMacro1</definedName>
    <definedName name="sdfs">BlankMacro1</definedName>
    <definedName name="sdfsd" localSheetId="12">BlankMacro1</definedName>
    <definedName name="sdfsd" localSheetId="6">BlankMacro1</definedName>
    <definedName name="sdfsd">BlankMacro1</definedName>
    <definedName name="sdfsdf" localSheetId="12">BlankMacro1</definedName>
    <definedName name="sdfsdf" localSheetId="6">BlankMacro1</definedName>
    <definedName name="sdfsdf">BlankMacro1</definedName>
    <definedName name="sdfvcxv" localSheetId="12">BlankMacro1</definedName>
    <definedName name="sdfvcxv" localSheetId="6">BlankMacro1</definedName>
    <definedName name="sdfvcxv">BlankMacro1</definedName>
    <definedName name="SDFVDRF" localSheetId="12">BlankMacro1</definedName>
    <definedName name="SDFVDRF" localSheetId="6">BlankMacro1</definedName>
    <definedName name="SDFVDRF">BlankMacro1</definedName>
    <definedName name="SDFWE" localSheetId="12">BlankMacro1</definedName>
    <definedName name="SDFWE" localSheetId="6">BlankMacro1</definedName>
    <definedName name="SDFWE">BlankMacro1</definedName>
    <definedName name="SDFWEF" localSheetId="12">BlankMacro1</definedName>
    <definedName name="SDFWEF" localSheetId="6">BlankMacro1</definedName>
    <definedName name="SDFWEF">BlankMacro1</definedName>
    <definedName name="sdgdsa" localSheetId="12">BlankMacro1</definedName>
    <definedName name="sdgdsa" localSheetId="6">BlankMacro1</definedName>
    <definedName name="sdgdsa">BlankMacro1</definedName>
    <definedName name="SDGFFD" localSheetId="12">BlankMacro1</definedName>
    <definedName name="SDGFFD" localSheetId="6">BlankMacro1</definedName>
    <definedName name="SDGFFD">BlankMacro1</definedName>
    <definedName name="sds" localSheetId="12">BlankMacro1</definedName>
    <definedName name="sds" localSheetId="6">BlankMacro1</definedName>
    <definedName name="sds">BlankMacro1</definedName>
    <definedName name="SDX" localSheetId="12">BlankMacro1</definedName>
    <definedName name="SDX" localSheetId="6">BlankMacro1</definedName>
    <definedName name="SDX">BlankMacro1</definedName>
    <definedName name="SE" localSheetId="12">BlankMacro1</definedName>
    <definedName name="SE" localSheetId="6">BlankMacro1</definedName>
    <definedName name="SE">BlankMacro1</definedName>
    <definedName name="SEGFDZRGREG" localSheetId="12">BlankMacro1</definedName>
    <definedName name="SEGFDZRGREG" localSheetId="6">BlankMacro1</definedName>
    <definedName name="SEGFDZRGREG">BlankMacro1</definedName>
    <definedName name="SER" localSheetId="12">BlankMacro1</definedName>
    <definedName name="SER" localSheetId="6">BlankMacro1</definedName>
    <definedName name="SER">BlankMacro1</definedName>
    <definedName name="ses" localSheetId="12">BlankMacro1</definedName>
    <definedName name="ses" localSheetId="6">BlankMacro1</definedName>
    <definedName name="ses">BlankMacro1</definedName>
    <definedName name="SET" localSheetId="12">BlankMacro1</definedName>
    <definedName name="SET" localSheetId="6">BlankMacro1</definedName>
    <definedName name="SET">BlankMacro1</definedName>
    <definedName name="SEW" localSheetId="12">BlankMacro1</definedName>
    <definedName name="SEW" localSheetId="6">BlankMacro1</definedName>
    <definedName name="SEW">BlankMacro1</definedName>
    <definedName name="sf" localSheetId="12">BlankMacro1</definedName>
    <definedName name="sf" localSheetId="6">BlankMacro1</definedName>
    <definedName name="sf">BlankMacro1</definedName>
    <definedName name="SFFFFFWE" localSheetId="12">BlankMacro1</definedName>
    <definedName name="SFFFFFWE" localSheetId="6">BlankMacro1</definedName>
    <definedName name="SFFFFFWE">BlankMacro1</definedName>
    <definedName name="sfwe" localSheetId="12">BlankMacro1</definedName>
    <definedName name="sfwe" localSheetId="6">BlankMacro1</definedName>
    <definedName name="sfwe">BlankMacro1</definedName>
    <definedName name="sgge" localSheetId="12">BlankMacro1</definedName>
    <definedName name="sgge" localSheetId="6">BlankMacro1</definedName>
    <definedName name="sgge">BlankMacro1</definedName>
    <definedName name="sr" localSheetId="12">BlankMacro1</definedName>
    <definedName name="sr" localSheetId="6">BlankMacro1</definedName>
    <definedName name="sr">BlankMacro1</definedName>
    <definedName name="SRDBRE" localSheetId="12">BlankMacro1</definedName>
    <definedName name="SRDBRE" localSheetId="6">BlankMacro1</definedName>
    <definedName name="SRDBRE">BlankMacro1</definedName>
    <definedName name="SSSS" localSheetId="12">BlankMacro1</definedName>
    <definedName name="SSSS" localSheetId="6">BlankMacro1</definedName>
    <definedName name="SSSS">BlankMacro1</definedName>
    <definedName name="svsdvsvsv">{"Book1"}</definedName>
    <definedName name="svsvvbs">{"Book1"}</definedName>
    <definedName name="sw" localSheetId="12">BlankMacro1</definedName>
    <definedName name="sw" localSheetId="6">BlankMacro1</definedName>
    <definedName name="sw">BlankMacro1</definedName>
    <definedName name="sx" localSheetId="12">BlankMacro1</definedName>
    <definedName name="sx" localSheetId="6">BlankMacro1</definedName>
    <definedName name="sx">BlankMacro1</definedName>
    <definedName name="TG" localSheetId="12">BlankMacro1</definedName>
    <definedName name="TG" localSheetId="6">BlankMacro1</definedName>
    <definedName name="TG">BlankMacro1</definedName>
    <definedName name="THGB" localSheetId="12">BlankMacro1</definedName>
    <definedName name="THGB" localSheetId="6">BlankMacro1</definedName>
    <definedName name="THGB">BlankMacro1</definedName>
    <definedName name="TRT" localSheetId="12">BlankMacro1</definedName>
    <definedName name="TRT" localSheetId="6">BlankMacro1</definedName>
    <definedName name="TRT">BlankMacro1</definedName>
    <definedName name="TUYT" localSheetId="12">BlankMacro1</definedName>
    <definedName name="TUYT" localSheetId="6">BlankMacro1</definedName>
    <definedName name="TUYT">BlankMacro1</definedName>
    <definedName name="ty" localSheetId="12">BlankMacro1</definedName>
    <definedName name="ty" localSheetId="6">BlankMacro1</definedName>
    <definedName name="ty">BlankMacro1</definedName>
    <definedName name="tyrrt" localSheetId="12">BlankMacro1</definedName>
    <definedName name="tyrrt" localSheetId="6">BlankMacro1</definedName>
    <definedName name="tyrrt">BlankMacro1</definedName>
    <definedName name="TYSEDRGS" localSheetId="12">BlankMacro1</definedName>
    <definedName name="TYSEDRGS" localSheetId="6">BlankMacro1</definedName>
    <definedName name="TYSEDRGS">BlankMacro1</definedName>
    <definedName name="TYT" localSheetId="12">BlankMacro1</definedName>
    <definedName name="TYT" localSheetId="6">BlankMacro1</definedName>
    <definedName name="TYT">BlankMacro1</definedName>
    <definedName name="UJJ" localSheetId="12">BlankMacro1</definedName>
    <definedName name="UJJ" localSheetId="6">BlankMacro1</definedName>
    <definedName name="UJJ">BlankMacro1</definedName>
    <definedName name="UUI" localSheetId="12">BlankMacro1</definedName>
    <definedName name="UUI" localSheetId="6">BlankMacro1</definedName>
    <definedName name="UUI">BlankMacro1</definedName>
    <definedName name="UY" localSheetId="12">BlankMacro1</definedName>
    <definedName name="UY" localSheetId="6">BlankMacro1</definedName>
    <definedName name="UY">BlankMacro1</definedName>
    <definedName name="uyijh" localSheetId="12">BlankMacro1</definedName>
    <definedName name="uyijh" localSheetId="6">BlankMacro1</definedName>
    <definedName name="uyijh">BlankMacro1</definedName>
    <definedName name="UYIJRTFY" localSheetId="12">BlankMacro1</definedName>
    <definedName name="UYIJRTFY" localSheetId="6">BlankMacro1</definedName>
    <definedName name="UYIJRTFY">BlankMacro1</definedName>
    <definedName name="uyiy" localSheetId="12">BlankMacro1</definedName>
    <definedName name="uyiy" localSheetId="6">BlankMacro1</definedName>
    <definedName name="uyiy">BlankMacro1</definedName>
    <definedName name="v" localSheetId="12">BlankMacro1</definedName>
    <definedName name="v" localSheetId="6">BlankMacro1</definedName>
    <definedName name="v" localSheetId="13">BlankMacro1</definedName>
    <definedName name="v">BlankMacro1</definedName>
    <definedName name="VAESFV" localSheetId="12">BlankMacro1</definedName>
    <definedName name="VAESFV" localSheetId="6">BlankMacro1</definedName>
    <definedName name="VAESFV">BlankMacro1</definedName>
    <definedName name="vbmnm" localSheetId="12">BlankMacro1</definedName>
    <definedName name="vbmnm" localSheetId="6">BlankMacro1</definedName>
    <definedName name="vbmnm">BlankMacro1</definedName>
    <definedName name="VBN" localSheetId="12">BlankMacro1</definedName>
    <definedName name="VBN" localSheetId="6">BlankMacro1</definedName>
    <definedName name="VBN">BlankMacro1</definedName>
    <definedName name="vbnvb" localSheetId="12">BlankMacro1</definedName>
    <definedName name="vbnvb" localSheetId="6">BlankMacro1</definedName>
    <definedName name="vbnvb">BlankMacro1</definedName>
    <definedName name="VC" localSheetId="12">BlankMacro1</definedName>
    <definedName name="VC" localSheetId="6">BlankMacro1</definedName>
    <definedName name="VC">BlankMacro1</definedName>
    <definedName name="vcbc" localSheetId="12">BlankMacro1</definedName>
    <definedName name="vcbc" localSheetId="6">BlankMacro1</definedName>
    <definedName name="vcbc">BlankMacro1</definedName>
    <definedName name="vcbcvbdf" localSheetId="12">BlankMacro1</definedName>
    <definedName name="vcbcvbdf" localSheetId="6">BlankMacro1</definedName>
    <definedName name="vcbcvbdf">BlankMacro1</definedName>
    <definedName name="VD" localSheetId="12">BlankMacro1</definedName>
    <definedName name="VD" localSheetId="6">BlankMacro1</definedName>
    <definedName name="VD">BlankMacro1</definedName>
    <definedName name="vddf" localSheetId="12">BlankMacro1</definedName>
    <definedName name="vddf" localSheetId="6">BlankMacro1</definedName>
    <definedName name="vddf">BlankMacro1</definedName>
    <definedName name="VG" localSheetId="12">BlankMacro1</definedName>
    <definedName name="VG" localSheetId="6">BlankMacro1</definedName>
    <definedName name="VG">BlankMacro1</definedName>
    <definedName name="VGN" localSheetId="12">BlankMacro1</definedName>
    <definedName name="VGN" localSheetId="6">BlankMacro1</definedName>
    <definedName name="VGN">BlankMacro1</definedName>
    <definedName name="VHB" localSheetId="12">BlankMacro1</definedName>
    <definedName name="VHB" localSheetId="6">BlankMacro1</definedName>
    <definedName name="VHB">BlankMacro1</definedName>
    <definedName name="VRT" localSheetId="12">BlankMacro1</definedName>
    <definedName name="VRT" localSheetId="6">BlankMacro1</definedName>
    <definedName name="VRT">BlankMacro1</definedName>
    <definedName name="VS" localSheetId="12">BlankMacro1</definedName>
    <definedName name="VS" localSheetId="6">BlankMacro1</definedName>
    <definedName name="VS">BlankMacro1</definedName>
    <definedName name="VU" localSheetId="12">BlankMacro1</definedName>
    <definedName name="VU" localSheetId="6">BlankMacro1</definedName>
    <definedName name="VU">BlankMacro1</definedName>
    <definedName name="VX" localSheetId="12">BlankMacro1</definedName>
    <definedName name="VX" localSheetId="6">BlankMacro1</definedName>
    <definedName name="VX">BlankMacro1</definedName>
    <definedName name="VY" localSheetId="12">BlankMacro1</definedName>
    <definedName name="VY" localSheetId="6">BlankMacro1</definedName>
    <definedName name="VY">BlankMacro1</definedName>
    <definedName name="WAFDREG" localSheetId="12">BlankMacro1</definedName>
    <definedName name="WAFDREG" localSheetId="6">BlankMacro1</definedName>
    <definedName name="WAFDREG">BlankMacro1</definedName>
    <definedName name="we" localSheetId="12">BlankMacro1</definedName>
    <definedName name="we" localSheetId="6">BlankMacro1</definedName>
    <definedName name="we">BlankMacro1</definedName>
    <definedName name="WEDDG" localSheetId="12">BlankMacro1</definedName>
    <definedName name="WEDDG" localSheetId="6">BlankMacro1</definedName>
    <definedName name="WEDDG">BlankMacro1</definedName>
    <definedName name="WER" localSheetId="12">BlankMacro1</definedName>
    <definedName name="WER" localSheetId="6">BlankMacro1</definedName>
    <definedName name="WER">BlankMacro1</definedName>
    <definedName name="WERWES" localSheetId="12">BlankMacro1</definedName>
    <definedName name="WERWES" localSheetId="6">BlankMacro1</definedName>
    <definedName name="WERWES">BlankMacro1</definedName>
    <definedName name="wettt3" localSheetId="12">BlankMacro1</definedName>
    <definedName name="wettt3" localSheetId="6">BlankMacro1</definedName>
    <definedName name="wettt3">BlankMacro1</definedName>
    <definedName name="WQ" localSheetId="12">BlankMacro1</definedName>
    <definedName name="WQ" localSheetId="6">BlankMacro1</definedName>
    <definedName name="WQ">BlankMacro1</definedName>
    <definedName name="WQR" localSheetId="12">BlankMacro1</definedName>
    <definedName name="WQR" localSheetId="6">BlankMacro1</definedName>
    <definedName name="WQR">BlankMacro1</definedName>
    <definedName name="WQRE" localSheetId="12">BlankMacro1</definedName>
    <definedName name="WQRE" localSheetId="6">BlankMacro1</definedName>
    <definedName name="WQRE">BlankMacro1</definedName>
    <definedName name="wqsdf" localSheetId="12">BlankMacro1</definedName>
    <definedName name="wqsdf" localSheetId="6">BlankMacro1</definedName>
    <definedName name="wqsdf">BlankMacro1</definedName>
    <definedName name="WQW" localSheetId="12">BlankMacro1</definedName>
    <definedName name="WQW" localSheetId="6">BlankMacro1</definedName>
    <definedName name="WQW">BlankMacro1</definedName>
    <definedName name="WRBESTE" localSheetId="12">BlankMacro1</definedName>
    <definedName name="WRBESTE" localSheetId="6">BlankMacro1</definedName>
    <definedName name="WRBESTE">BlankMacro1</definedName>
    <definedName name="WRE" localSheetId="12">BlankMacro1</definedName>
    <definedName name="WRE" localSheetId="6">BlankMacro1</definedName>
    <definedName name="WRE">BlankMacro1</definedName>
    <definedName name="wreewq" localSheetId="12">BlankMacro1</definedName>
    <definedName name="wreewq" localSheetId="6">BlankMacro1</definedName>
    <definedName name="wreewq">BlankMacro1</definedName>
    <definedName name="WRVFED" localSheetId="12">BlankMacro1</definedName>
    <definedName name="WRVFED" localSheetId="6">BlankMacro1</definedName>
    <definedName name="WRVFED">BlankMacro1</definedName>
    <definedName name="WS" localSheetId="12">BlankMacro1</definedName>
    <definedName name="WS" localSheetId="6">BlankMacro1</definedName>
    <definedName name="WS">BlankMacro1</definedName>
    <definedName name="xc" localSheetId="12">BlankMacro1</definedName>
    <definedName name="xc" localSheetId="6">BlankMacro1</definedName>
    <definedName name="xc">BlankMacro1</definedName>
    <definedName name="XCDF" localSheetId="12">BlankMacro1</definedName>
    <definedName name="XCDF" localSheetId="6">BlankMacro1</definedName>
    <definedName name="XCDF">BlankMacro1</definedName>
    <definedName name="xcv" localSheetId="12">BlankMacro1</definedName>
    <definedName name="xcv" localSheetId="6">BlankMacro1</definedName>
    <definedName name="xcv">BlankMacro1</definedName>
    <definedName name="xcvxcvxv" localSheetId="12">BlankMacro1</definedName>
    <definedName name="xcvxcvxv" localSheetId="6">BlankMacro1</definedName>
    <definedName name="xcvxcvxv">BlankMacro1</definedName>
    <definedName name="xd" localSheetId="12">BlankMacro1</definedName>
    <definedName name="xd" localSheetId="6">BlankMacro1</definedName>
    <definedName name="xd">BlankMacro1</definedName>
    <definedName name="xdd" localSheetId="12">BlankMacro1</definedName>
    <definedName name="xdd" localSheetId="6">BlankMacro1</definedName>
    <definedName name="xdd">BlankMacro1</definedName>
    <definedName name="xddd" localSheetId="12">BlankMacro1</definedName>
    <definedName name="xddd" localSheetId="6">BlankMacro1</definedName>
    <definedName name="xddd">BlankMacro1</definedName>
    <definedName name="XDDDDW" localSheetId="12">BlankMacro1</definedName>
    <definedName name="XDDDDW" localSheetId="6">BlankMacro1</definedName>
    <definedName name="XDDDDW">BlankMacro1</definedName>
    <definedName name="XDDFE" localSheetId="12">BlankMacro1</definedName>
    <definedName name="XDDFE" localSheetId="6">BlankMacro1</definedName>
    <definedName name="XDDFE">BlankMacro1</definedName>
    <definedName name="XDV" localSheetId="12">BlankMacro1</definedName>
    <definedName name="XDV" localSheetId="6">BlankMacro1</definedName>
    <definedName name="XDV">BlankMacro1</definedName>
    <definedName name="XG" localSheetId="12">BlankMacro1</definedName>
    <definedName name="XG" localSheetId="6">BlankMacro1</definedName>
    <definedName name="XG">BlankMacro1</definedName>
    <definedName name="xs" localSheetId="12">BlankMacro1</definedName>
    <definedName name="xs" localSheetId="6">BlankMacro1</definedName>
    <definedName name="xs">BlankMacro1</definedName>
    <definedName name="xsa" localSheetId="12">BlankMacro1</definedName>
    <definedName name="xsa" localSheetId="6">BlankMacro1</definedName>
    <definedName name="xsa">BlankMacro1</definedName>
    <definedName name="xsdf" localSheetId="12">BlankMacro1</definedName>
    <definedName name="xsdf" localSheetId="6">BlankMacro1</definedName>
    <definedName name="xsdf">BlankMacro1</definedName>
    <definedName name="xv" localSheetId="12">BlankMacro1</definedName>
    <definedName name="xv" localSheetId="6">BlankMacro1</definedName>
    <definedName name="xv">BlankMacro1</definedName>
    <definedName name="xvb" localSheetId="12">BlankMacro1</definedName>
    <definedName name="xvb" localSheetId="6">BlankMacro1</definedName>
    <definedName name="xvb">BlankMacro1</definedName>
    <definedName name="xxaa" localSheetId="12">BlankMacro1</definedName>
    <definedName name="xxaa" localSheetId="6">BlankMacro1</definedName>
    <definedName name="xxaa" localSheetId="13">BlankMacro1</definedName>
    <definedName name="xxaa">BlankMacro1</definedName>
    <definedName name="xz" localSheetId="12">BlankMacro1</definedName>
    <definedName name="xz" localSheetId="6">BlankMacro1</definedName>
    <definedName name="xz">BlankMacro1</definedName>
    <definedName name="xzcs" localSheetId="12">BlankMacro1</definedName>
    <definedName name="xzcs" localSheetId="6">BlankMacro1</definedName>
    <definedName name="xzcs">BlankMacro1</definedName>
    <definedName name="xzz" localSheetId="12">BlankMacro1</definedName>
    <definedName name="xzz" localSheetId="6">BlankMacro1</definedName>
    <definedName name="xzz">BlankMacro1</definedName>
    <definedName name="YESFF" localSheetId="12">BlankMacro1</definedName>
    <definedName name="YESFF" localSheetId="6">BlankMacro1</definedName>
    <definedName name="YESFF">BlankMacro1</definedName>
    <definedName name="YHFXD" localSheetId="12">BlankMacro1</definedName>
    <definedName name="YHFXD" localSheetId="6">BlankMacro1</definedName>
    <definedName name="YHFXD">BlankMacro1</definedName>
    <definedName name="YTERT" localSheetId="12">BlankMacro1</definedName>
    <definedName name="YTERT" localSheetId="6">BlankMacro1</definedName>
    <definedName name="YTERT">BlankMacro1</definedName>
    <definedName name="YTGEGER" localSheetId="12">BlankMacro1</definedName>
    <definedName name="YTGEGER" localSheetId="6">BlankMacro1</definedName>
    <definedName name="YTGEGER">BlankMacro1</definedName>
    <definedName name="YTHIKYUI" localSheetId="12">BlankMacro1</definedName>
    <definedName name="YTHIKYUI" localSheetId="6">BlankMacro1</definedName>
    <definedName name="YTHIKYUI">BlankMacro1</definedName>
    <definedName name="ytughjhg" localSheetId="12">BlankMacro1</definedName>
    <definedName name="ytughjhg" localSheetId="6">BlankMacro1</definedName>
    <definedName name="ytughjhg">BlankMacro1</definedName>
    <definedName name="YU" localSheetId="12">BlankMacro1</definedName>
    <definedName name="YU" localSheetId="6">BlankMacro1</definedName>
    <definedName name="YU">BlankMacro1</definedName>
    <definedName name="YUIKYUI" localSheetId="12">BlankMacro1</definedName>
    <definedName name="YUIKYUI" localSheetId="6">BlankMacro1</definedName>
    <definedName name="YUIKYUI">BlankMacro1</definedName>
    <definedName name="za" localSheetId="12">BlankMacro1</definedName>
    <definedName name="za" localSheetId="6">BlankMacro1</definedName>
    <definedName name="za">BlankMacro1</definedName>
    <definedName name="zb" localSheetId="12">BlankMacro1</definedName>
    <definedName name="zb" localSheetId="6">BlankMacro1</definedName>
    <definedName name="zb">BlankMacro1</definedName>
    <definedName name="zc" localSheetId="12">BlankMacro1</definedName>
    <definedName name="zc" localSheetId="6">BlankMacro1</definedName>
    <definedName name="zc">BlankMacro1</definedName>
    <definedName name="zsddvc" localSheetId="12">BlankMacro1</definedName>
    <definedName name="zsddvc" localSheetId="6">BlankMacro1</definedName>
    <definedName name="zsddvc">BlankMacro1</definedName>
    <definedName name="zxc" localSheetId="12">BlankMacro1</definedName>
    <definedName name="zxc" localSheetId="6">BlankMacro1</definedName>
    <definedName name="zxc">BlankMacro1</definedName>
    <definedName name="zxcasdas" localSheetId="12">BlankMacro1</definedName>
    <definedName name="zxcasdas" localSheetId="6">BlankMacro1</definedName>
    <definedName name="zxcasdas">BlankMacro1</definedName>
    <definedName name="zxczxc" localSheetId="12">BlankMacro1</definedName>
    <definedName name="zxczxc" localSheetId="6">BlankMacro1</definedName>
    <definedName name="zxczxc">BlankMacro1</definedName>
    <definedName name="zxczxczxc" localSheetId="12">BlankMacro1</definedName>
    <definedName name="zxczxczxc" localSheetId="6">BlankMacro1</definedName>
    <definedName name="zxczxczxc">BlankMacro1</definedName>
    <definedName name="ㄱㄱ" localSheetId="12">BlankMacro1</definedName>
    <definedName name="ㄱㄱ" localSheetId="6">BlankMacro1</definedName>
    <definedName name="ㄱㄱ">BlankMacro1</definedName>
    <definedName name="ㄱㄱㄱㄱ" localSheetId="12">BlankMacro1</definedName>
    <definedName name="ㄱㄱㄱㄱ" localSheetId="6">BlankMacro1</definedName>
    <definedName name="ㄱㄱㄱㄱ" localSheetId="13">BlankMacro1</definedName>
    <definedName name="ㄱㄱㄱㄱ">BlankMacro1</definedName>
    <definedName name="ㄱㄷㅈㄷㄱㅁㄴㅇ" localSheetId="12">BlankMacro1</definedName>
    <definedName name="ㄱㄷㅈㄷㄱㅁㄴㅇ" localSheetId="6">BlankMacro1</definedName>
    <definedName name="ㄱㄷㅈㄷㄱㅁㄴㅇ">BlankMacro1</definedName>
    <definedName name="ㄱㄷㅎㅁㄴㅇㅎㅁㄴㅇ" localSheetId="12">BlankMacro1</definedName>
    <definedName name="ㄱㄷㅎㅁㄴㅇㅎㅁㄴㅇ" localSheetId="6">BlankMacro1</definedName>
    <definedName name="ㄱㄷㅎㅁㄴㅇㅎㅁㄴㅇ">BlankMacro1</definedName>
    <definedName name="ㄱ됵ㄷ죧죠" localSheetId="12">BlankMacro1</definedName>
    <definedName name="ㄱ됵ㄷ죧죠" localSheetId="6">BlankMacro1</definedName>
    <definedName name="ㄱ됵ㄷ죧죠">BlankMacro1</definedName>
    <definedName name="ㄱㅂㅂㅂㅂㅂㅂㅂㅂㅂ" localSheetId="12">BlankMacro1</definedName>
    <definedName name="ㄱㅂㅂㅂㅂㅂㅂㅂㅂㅂ" localSheetId="6">BlankMacro1</definedName>
    <definedName name="ㄱㅂㅂㅂㅂㅂㅂㅂㅂㅂ">BlankMacro1</definedName>
    <definedName name="ㄱ서" localSheetId="12">BlankMacro1</definedName>
    <definedName name="ㄱ서" localSheetId="6">BlankMacro1</definedName>
    <definedName name="ㄱ서">BlankMacro1</definedName>
    <definedName name="ㄱ쇿" localSheetId="12">BlankMacro1</definedName>
    <definedName name="ㄱ쇿" localSheetId="6">BlankMacro1</definedName>
    <definedName name="ㄱ쇿">BlankMacro1</definedName>
    <definedName name="ㄱ숃" localSheetId="12">BlankMacro1</definedName>
    <definedName name="ㄱ숃" localSheetId="6">BlankMacro1</definedName>
    <definedName name="ㄱ숃">BlankMacro1</definedName>
    <definedName name="ㄱㅈㄷㄱㅂ" localSheetId="12">BlankMacro1</definedName>
    <definedName name="ㄱㅈㄷㄱㅂ" localSheetId="6">BlankMacro1</definedName>
    <definedName name="ㄱㅈㄷㄱㅂ">BlankMacro1</definedName>
    <definedName name="ㄱㅈㄷㅂㅂㄱ" localSheetId="12">BlankMacro1</definedName>
    <definedName name="ㄱㅈㄷㅂㅂㄱ" localSheetId="6">BlankMacro1</definedName>
    <definedName name="ㄱㅈㄷㅂㅂㄱ">BlankMacro1</definedName>
    <definedName name="간지" localSheetId="12">BlankMacro1</definedName>
    <definedName name="간지" localSheetId="6">BlankMacro1</definedName>
    <definedName name="간지">BlankMacro1</definedName>
    <definedName name="간지4" localSheetId="12">BlankMacro1</definedName>
    <definedName name="간지4" localSheetId="6">BlankMacro1</definedName>
    <definedName name="간지4">BlankMacro1</definedName>
    <definedName name="감자" localSheetId="12">BlankMacro1</definedName>
    <definedName name="감자" localSheetId="6">BlankMacro1</definedName>
    <definedName name="감자" localSheetId="13">BlankMacro1</definedName>
    <definedName name="감자">BlankMacro1</definedName>
    <definedName name="개거단위" localSheetId="12">BlankMacro1</definedName>
    <definedName name="개거단위" localSheetId="6">BlankMacro1</definedName>
    <definedName name="개거단위">BlankMacro1</definedName>
    <definedName name="거푸집6">23.81</definedName>
    <definedName name="건목">53461</definedName>
    <definedName name="건설기계가격" localSheetId="12">BlankMacro1</definedName>
    <definedName name="건설기계가격" localSheetId="6">BlankMacro1</definedName>
    <definedName name="건설기계가격" localSheetId="13">BlankMacro1</definedName>
    <definedName name="건설기계가격">BlankMacro1</definedName>
    <definedName name="공궝" localSheetId="12">BlankMacro1</definedName>
    <definedName name="공궝" localSheetId="6">BlankMacro1</definedName>
    <definedName name="공궝">BlankMacro1</definedName>
    <definedName name="교ㅛㅛㅅ" localSheetId="12">BlankMacro1</definedName>
    <definedName name="교ㅛㅛㅅ" localSheetId="6">BlankMacro1</definedName>
    <definedName name="교ㅛㅛㅅ">BlankMacro1</definedName>
    <definedName name="구분" localSheetId="12">BlankMacro1</definedName>
    <definedName name="구분" localSheetId="6">BlankMacro1</definedName>
    <definedName name="구분">BlankMacro1</definedName>
    <definedName name="구분1" localSheetId="12">BlankMacro1</definedName>
    <definedName name="구분1" localSheetId="6">BlankMacro1</definedName>
    <definedName name="구분1">BlankMacro1</definedName>
    <definedName name="기Q">"기성세부내역서!$B$89"</definedName>
    <definedName name="기계" localSheetId="12">BlankMacro1</definedName>
    <definedName name="기계" localSheetId="6">BlankMacro1</definedName>
    <definedName name="기계" localSheetId="13">BlankMacro1</definedName>
    <definedName name="기계">BlankMacro1</definedName>
    <definedName name="기계3" localSheetId="12">BlankMacro1</definedName>
    <definedName name="기계3" localSheetId="6">BlankMacro1</definedName>
    <definedName name="기계3">BlankMacro1</definedName>
    <definedName name="기성품" localSheetId="12">BlankMacro1</definedName>
    <definedName name="기성품" localSheetId="6">BlankMacro1</definedName>
    <definedName name="기성품">BlankMacro1</definedName>
    <definedName name="기작업지" localSheetId="12">BlankMacro1</definedName>
    <definedName name="기작업지" localSheetId="6">BlankMacro1</definedName>
    <definedName name="기작업지" localSheetId="13">BlankMacro1</definedName>
    <definedName name="기작업지">BlankMacro1</definedName>
    <definedName name="ㄲㄲ" localSheetId="12">BlankMacro1</definedName>
    <definedName name="ㄲㄲ" localSheetId="6">BlankMacro1</definedName>
    <definedName name="ㄲㄲ">BlankMacro1</definedName>
    <definedName name="깨기수량2공구" localSheetId="12">BlankMacro1</definedName>
    <definedName name="깨기수량2공구" localSheetId="6">BlankMacro1</definedName>
    <definedName name="깨기수량2공구">BlankMacro1</definedName>
    <definedName name="ㄳㄷㅅㅅㄱ" localSheetId="12">BlankMacro1</definedName>
    <definedName name="ㄳㄷㅅㅅㄱ" localSheetId="6">BlankMacro1</definedName>
    <definedName name="ㄳㄷㅅㅅㄱ">BlankMacro1</definedName>
    <definedName name="ㄳㄷㅈㅅㄴㅇㅁㄹ" localSheetId="12">BlankMacro1</definedName>
    <definedName name="ㄳㄷㅈㅅㄴㅇㅁㄹ" localSheetId="6">BlankMacro1</definedName>
    <definedName name="ㄳㄷㅈㅅㄴㅇㅁㄹ">BlankMacro1</definedName>
    <definedName name="ㄴㄴ" localSheetId="12">BlankMacro1</definedName>
    <definedName name="ㄴㄴ" localSheetId="6">BlankMacro1</definedName>
    <definedName name="ㄴㄴ">BlankMacro1</definedName>
    <definedName name="ㄴㄴㄴㄴ" localSheetId="12">BlankMacro1</definedName>
    <definedName name="ㄴㄴㄴㄴ" localSheetId="6">BlankMacro1</definedName>
    <definedName name="ㄴㄴㄴㄴ" localSheetId="13">BlankMacro1</definedName>
    <definedName name="ㄴㄴㄴㄴ">BlankMacro1</definedName>
    <definedName name="ㄴㄹㅇ" localSheetId="12">BlankMacro1</definedName>
    <definedName name="ㄴㄹㅇ" localSheetId="6">BlankMacro1</definedName>
    <definedName name="ㄴㄹㅇ">BlankMacro1</definedName>
    <definedName name="ㄴ로노" localSheetId="12">BlankMacro1</definedName>
    <definedName name="ㄴ로노" localSheetId="6">BlankMacro1</definedName>
    <definedName name="ㄴ로노">BlankMacro1</definedName>
    <definedName name="ㄴㅇ로ㅗㄴㅇ" localSheetId="12">BlankMacro1</definedName>
    <definedName name="ㄴㅇ로ㅗㄴㅇ" localSheetId="6">BlankMacro1</definedName>
    <definedName name="ㄴㅇ로ㅗㄴㅇ">BlankMacro1</definedName>
    <definedName name="ㄴㅇㅀㅇㅁㄶ" localSheetId="12">BlankMacro1</definedName>
    <definedName name="ㄴㅇㅀㅇㅁㄶ" localSheetId="6">BlankMacro1</definedName>
    <definedName name="ㄴㅇㅀㅇㅁㄶ">BlankMacro1</definedName>
    <definedName name="ㄴㅇㅎㄹㄴㅇㅎ" localSheetId="12">BlankMacro1</definedName>
    <definedName name="ㄴㅇㅎㄹㄴㅇㅎ" localSheetId="6">BlankMacro1</definedName>
    <definedName name="ㄴㅇㅎㄹㄴㅇㅎ">BlankMacro1</definedName>
    <definedName name="ㄴㅇㅎㄹㅇㄴ" localSheetId="12">BlankMacro1</definedName>
    <definedName name="ㄴㅇㅎㄹㅇㄴ" localSheetId="6">BlankMacro1</definedName>
    <definedName name="ㄴㅇㅎㄹㅇㄴ">BlankMacro1</definedName>
    <definedName name="ㄴㅇㅎㅎㄹㄴㄹ" localSheetId="12">BlankMacro1</definedName>
    <definedName name="ㄴㅇㅎㅎㄹㄴㄹ" localSheetId="6">BlankMacro1</definedName>
    <definedName name="ㄴㅇㅎㅎㄹㄴㄹ">BlankMacro1</definedName>
    <definedName name="나ㅓㄳ러" localSheetId="12">BlankMacro1</definedName>
    <definedName name="나ㅓㄳ러" localSheetId="6">BlankMacro1</definedName>
    <definedName name="나ㅓㄳ러">BlankMacro1</definedName>
    <definedName name="낙차공기초단위수량" localSheetId="12">BlankMacro1</definedName>
    <definedName name="낙차공기초단위수량" localSheetId="6">BlankMacro1</definedName>
    <definedName name="낙차공기초단위수량">BlankMacro1</definedName>
    <definedName name="남덕" localSheetId="12">BlankMacro1</definedName>
    <definedName name="남덕" localSheetId="6">BlankMacro1</definedName>
    <definedName name="남덕">BlankMacro1</definedName>
    <definedName name="넣ㄱ" localSheetId="12">BlankMacro1</definedName>
    <definedName name="넣ㄱ" localSheetId="6">BlankMacro1</definedName>
    <definedName name="넣ㄱ">BlankMacro1</definedName>
    <definedName name="노임1" localSheetId="12">BlankMacro1</definedName>
    <definedName name="노임1" localSheetId="6">BlankMacro1</definedName>
    <definedName name="노임1">BlankMacro1</definedName>
    <definedName name="능형망철거" localSheetId="12">#N/A</definedName>
    <definedName name="능형망철거" localSheetId="6">'ⓔ 예정공정표29'!능형망철거</definedName>
    <definedName name="능형망철거">'ⓔ 예정공정표29'!능형망철거</definedName>
    <definedName name="ㄶㄶㄴㅇㄹ" localSheetId="12">BlankMacro1</definedName>
    <definedName name="ㄶㄶㄴㅇㄹ" localSheetId="6">BlankMacro1</definedName>
    <definedName name="ㄶㄶㄴㅇㄹ" localSheetId="13">BlankMacro1</definedName>
    <definedName name="ㄶㄶㄴㅇㄹ">BlankMacro1</definedName>
    <definedName name="ㄶㄹㅇㄶㄴㅇㅎ" localSheetId="12">BlankMacro1</definedName>
    <definedName name="ㄶㄹㅇㄶㄴㅇㅎ" localSheetId="6">BlankMacro1</definedName>
    <definedName name="ㄶㄹㅇㄶㄴㅇㅎ">BlankMacro1</definedName>
    <definedName name="ㄶㅇ" localSheetId="12">BlankMacro1</definedName>
    <definedName name="ㄶㅇ" localSheetId="6">BlankMacro1</definedName>
    <definedName name="ㄶㅇ">BlankMacro1</definedName>
    <definedName name="ㄶㅇㅀ" localSheetId="12">BlankMacro1</definedName>
    <definedName name="ㄶㅇㅀ" localSheetId="6">BlankMacro1</definedName>
    <definedName name="ㄶㅇㅀ">BlankMacro1</definedName>
    <definedName name="ㄶㅇㅎ" localSheetId="12">BlankMacro1</definedName>
    <definedName name="ㄶㅇㅎ" localSheetId="6">BlankMacro1</definedName>
    <definedName name="ㄶㅇㅎ">BlankMacro1</definedName>
    <definedName name="ㄷㄱ" localSheetId="12">BlankMacro1</definedName>
    <definedName name="ㄷㄱ" localSheetId="6">BlankMacro1</definedName>
    <definedName name="ㄷㄱ">BlankMacro1</definedName>
    <definedName name="ㄷㄱㅈㄱㄷㅈㄷㄱㅈㅈㅂㄷㄱ" localSheetId="12">BlankMacro1</definedName>
    <definedName name="ㄷㄱㅈㄱㄷㅈㄷㄱㅈㅈㅂㄷㄱ" localSheetId="6">BlankMacro1</definedName>
    <definedName name="ㄷㄱㅈㄱㄷㅈㄷㄱㅈㅈㅂㄷㄱ">BlankMacro1</definedName>
    <definedName name="ㄷ교" localSheetId="12">BlankMacro1</definedName>
    <definedName name="ㄷ교" localSheetId="6">BlankMacro1</definedName>
    <definedName name="ㄷ교">BlankMacro1</definedName>
    <definedName name="ㄷ굗" localSheetId="12">BlankMacro1</definedName>
    <definedName name="ㄷ굗" localSheetId="6">BlankMacro1</definedName>
    <definedName name="ㄷ굗">BlankMacro1</definedName>
    <definedName name="ㄷㄷㄷㄷㄷㄷ" localSheetId="12">BlankMacro1</definedName>
    <definedName name="ㄷㄷㄷㄷㄷㄷ" localSheetId="6">BlankMacro1</definedName>
    <definedName name="ㄷㄷㄷㄷㄷㄷ">BlankMacro1</definedName>
    <definedName name="ㄷㄷㅈㅅㄷㅈ" localSheetId="12">BlankMacro1</definedName>
    <definedName name="ㄷㄷㅈㅅㄷㅈ" localSheetId="6">BlankMacro1</definedName>
    <definedName name="ㄷㄷㅈㅅㄷㅈ">BlankMacro1</definedName>
    <definedName name="ㄷㅂㅂㅂㅂㅂㅂㅂㅂㅂ" localSheetId="12">BlankMacro1</definedName>
    <definedName name="ㄷㅂㅂㅂㅂㅂㅂㅂㅂㅂ" localSheetId="6">BlankMacro1</definedName>
    <definedName name="ㄷㅂㅂㅂㅂㅂㅂㅂㅂㅂ">BlankMacro1</definedName>
    <definedName name="ㄷㅅㄱㄷㅈㅅ" localSheetId="12">BlankMacro1</definedName>
    <definedName name="ㄷㅅㄱㄷㅈㅅ" localSheetId="6">BlankMacro1</definedName>
    <definedName name="ㄷㅅㄱㄷㅈㅅ">BlankMacro1</definedName>
    <definedName name="ㄷㅅㄷㅅㄷㅅㄷ" localSheetId="12">BlankMacro1</definedName>
    <definedName name="ㄷㅅㄷㅅㄷㅅㄷ" localSheetId="6">BlankMacro1</definedName>
    <definedName name="ㄷㅅㄷㅅㄷㅅㄷ">BlankMacro1</definedName>
    <definedName name="ㄷㅅㄷㅅㄷㅅㅈㅄㄷㅈㄷ" localSheetId="12">BlankMacro1</definedName>
    <definedName name="ㄷㅅㄷㅅㄷㅅㅈㅄㄷㅈㄷ" localSheetId="6">BlankMacro1</definedName>
    <definedName name="ㄷㅅㄷㅅㄷㅅㅈㅄㄷㅈㄷ">BlankMacro1</definedName>
    <definedName name="ㄷㅅㄷㅅㅈㄷㅈㅅㄷㅅㅈ" localSheetId="12">BlankMacro1</definedName>
    <definedName name="ㄷㅅㄷㅅㅈㄷㅈㅅㄷㅅㅈ" localSheetId="6">BlankMacro1</definedName>
    <definedName name="ㄷㅅㄷㅅㅈㄷㅈㅅㄷㅅㅈ">BlankMacro1</definedName>
    <definedName name="ㄷㅅㄷㅅㅈㅂㅈㄷㅅ" localSheetId="12">BlankMacro1</definedName>
    <definedName name="ㄷㅅㄷㅅㅈㅂㅈㄷㅅ" localSheetId="6">BlankMacro1</definedName>
    <definedName name="ㄷㅅㄷㅅㅈㅂㅈㄷㅅ">BlankMacro1</definedName>
    <definedName name="ㄷㅅㅅㄷㄷㅅㅈㄷㅈ" localSheetId="12">BlankMacro1</definedName>
    <definedName name="ㄷㅅㅅㄷㄷㅅㅈㄷㅈ" localSheetId="6">BlankMacro1</definedName>
    <definedName name="ㄷㅅㅅㄷㄷㅅㅈㄷㅈ">BlankMacro1</definedName>
    <definedName name="ㄷㅅㅅㄷㅅㄷㅅㄷㅅㄷㄷㅈ" localSheetId="12">BlankMacro1</definedName>
    <definedName name="ㄷㅅㅅㄷㅅㄷㅅㄷㅅㄷㄷㅈ" localSheetId="6">BlankMacro1</definedName>
    <definedName name="ㄷㅅㅅㄷㅅㄷㅅㄷㅅㄷㄷㅈ">BlankMacro1</definedName>
    <definedName name="ㄷㅅㅅㄷㅈㅄㅈㅄ" localSheetId="12">BlankMacro1</definedName>
    <definedName name="ㄷㅅㅅㄷㅈㅄㅈㅄ" localSheetId="6">BlankMacro1</definedName>
    <definedName name="ㄷㅅㅅㄷㅈㅄㅈㅄ">BlankMacro1</definedName>
    <definedName name="ㄷㅅㅅㅈㅂㅂㅂㅂㅂㅂㅂㅂㅂㅂㅂㅂ" localSheetId="12">BlankMacro1</definedName>
    <definedName name="ㄷㅅㅅㅈㅂㅂㅂㅂㅂㅂㅂㅂㅂㅂㅂㅂ" localSheetId="6">BlankMacro1</definedName>
    <definedName name="ㄷㅅㅅㅈㅂㅂㅂㅂㅂㅂㅂㅂㅂㅂㅂㅂ">BlankMacro1</definedName>
    <definedName name="ㄷㅅㅈㄷㅅㄷㅅㅅㄷ" localSheetId="12">BlankMacro1</definedName>
    <definedName name="ㄷㅅㅈㄷㅅㄷㅅㅅㄷ" localSheetId="6">BlankMacro1</definedName>
    <definedName name="ㄷㅅㅈㄷㅅㄷㅅㅅㄷ">BlankMacro1</definedName>
    <definedName name="ㄷㅅㅈㄷㅅㅈㄷㅅㅈ" localSheetId="12">BlankMacro1</definedName>
    <definedName name="ㄷㅅㅈㄷㅅㅈㄷㅅㅈ" localSheetId="6">BlankMacro1</definedName>
    <definedName name="ㄷㅅㅈㄷㅅㅈㄷㅅㅈ">BlankMacro1</definedName>
    <definedName name="ㄷㅅㅈㄷㅅㅈㄷㅅㅈㅅㄷㅈ" localSheetId="12">BlankMacro1</definedName>
    <definedName name="ㄷㅅㅈㄷㅅㅈㄷㅅㅈㅅㄷㅈ" localSheetId="6">BlankMacro1</definedName>
    <definedName name="ㄷㅅㅈㄷㅅㅈㄷㅅㅈㅅㄷㅈ">BlankMacro1</definedName>
    <definedName name="ㄷㅅㅈㄷㅅㅈㄷㅅㅈㅅㄷㅈㅅㄷ" localSheetId="12">BlankMacro1</definedName>
    <definedName name="ㄷㅅㅈㄷㅅㅈㄷㅅㅈㅅㄷㅈㅅㄷ" localSheetId="6">BlankMacro1</definedName>
    <definedName name="ㄷㅅㅈㄷㅅㅈㄷㅅㅈㅅㄷㅈㅅㄷ">BlankMacro1</definedName>
    <definedName name="ㄷㅅㅈㄷㅅㅈㅅㄷㅈ" localSheetId="12">BlankMacro1</definedName>
    <definedName name="ㄷㅅㅈㄷㅅㅈㅅㄷㅈ" localSheetId="6">BlankMacro1</definedName>
    <definedName name="ㄷㅅㅈㄷㅅㅈㅅㄷㅈ">BlankMacro1</definedName>
    <definedName name="ㄷㅅㅈㅅ" localSheetId="12">BlankMacro1</definedName>
    <definedName name="ㄷㅅㅈㅅ" localSheetId="6">BlankMacro1</definedName>
    <definedName name="ㄷㅅㅈㅅ">BlankMacro1</definedName>
    <definedName name="ㄷㅅㅈㅅㄷㄷㅅㅈ" localSheetId="12">BlankMacro1</definedName>
    <definedName name="ㄷㅅㅈㅅㄷㄷㅅㅈ" localSheetId="6">BlankMacro1</definedName>
    <definedName name="ㄷㅅㅈㅅㄷㄷㅅㅈ">BlankMacro1</definedName>
    <definedName name="ㄷㅅㅈㅅㄷㅅㄷㅈ" localSheetId="12">BlankMacro1</definedName>
    <definedName name="ㄷㅅㅈㅅㄷㅅㄷㅈ" localSheetId="6">BlankMacro1</definedName>
    <definedName name="ㄷㅅㅈㅅㄷㅅㄷㅈ">BlankMacro1</definedName>
    <definedName name="ㄷㅅㅈㅅㄷㅅㅈ" localSheetId="12">BlankMacro1</definedName>
    <definedName name="ㄷㅅㅈㅅㄷㅅㅈ" localSheetId="6">BlankMacro1</definedName>
    <definedName name="ㄷㅅㅈㅅㄷㅅㅈ">BlankMacro1</definedName>
    <definedName name="ㄷㅅㅈㅅㄷㅈㅅㄷㅅㄷㄷㅈㅈ" localSheetId="12">BlankMacro1</definedName>
    <definedName name="ㄷㅅㅈㅅㄷㅈㅅㄷㅅㄷㄷㅈㅈ" localSheetId="6">BlankMacro1</definedName>
    <definedName name="ㄷㅅㅈㅅㄷㅈㅅㄷㅅㄷㄷㅈㅈ">BlankMacro1</definedName>
    <definedName name="ㄷㅅㅈㅅㄷㅈㅈ" localSheetId="12">BlankMacro1</definedName>
    <definedName name="ㄷㅅㅈㅅㄷㅈㅈ" localSheetId="6">BlankMacro1</definedName>
    <definedName name="ㄷㅅㅈㅅㄷㅈㅈ">BlankMacro1</definedName>
    <definedName name="ㄷㅈㄱㄷ" localSheetId="12">BlankMacro1</definedName>
    <definedName name="ㄷㅈㄱㄷ" localSheetId="6">BlankMacro1</definedName>
    <definedName name="ㄷㅈㄱㄷ">BlankMacro1</definedName>
    <definedName name="ㄷㅈㄱㅂ" localSheetId="12">BlankMacro1</definedName>
    <definedName name="ㄷㅈㄱㅂ" localSheetId="6">BlankMacro1</definedName>
    <definedName name="ㄷㅈㄱㅂ">BlankMacro1</definedName>
    <definedName name="ㄷㅈㄱㅈ" localSheetId="12">BlankMacro1</definedName>
    <definedName name="ㄷㅈㄱㅈ" localSheetId="6">BlankMacro1</definedName>
    <definedName name="ㄷㅈㄱㅈ">BlankMacro1</definedName>
    <definedName name="ㄷㅈㄱㅈㅂ" localSheetId="12">BlankMacro1</definedName>
    <definedName name="ㄷㅈㄱㅈㅂ" localSheetId="6">BlankMacro1</definedName>
    <definedName name="ㄷㅈㄱㅈㅂ">BlankMacro1</definedName>
    <definedName name="ㄷㅈㄷㅅㅈㅈㅅㅂㅈㅂ" localSheetId="12">BlankMacro1</definedName>
    <definedName name="ㄷㅈㄷㅅㅈㅈㅅㅂㅈㅂ" localSheetId="6">BlankMacro1</definedName>
    <definedName name="ㄷㅈㄷㅅㅈㅈㅅㅂㅈㅂ">BlankMacro1</definedName>
    <definedName name="ㄷㅈㅅㄷㅅㅈㄷㅅㅈㅈ" localSheetId="12">BlankMacro1</definedName>
    <definedName name="ㄷㅈㅅㄷㅅㅈㄷㅅㅈㅈ" localSheetId="6">BlankMacro1</definedName>
    <definedName name="ㄷㅈㅅㄷㅅㅈㄷㅅㅈㅈ">BlankMacro1</definedName>
    <definedName name="ㄷㅈㅅㄷㅅㅈㅅㄷㄷㅅ" localSheetId="12">BlankMacro1</definedName>
    <definedName name="ㄷㅈㅅㄷㅅㅈㅅㄷㄷㅅ" localSheetId="6">BlankMacro1</definedName>
    <definedName name="ㄷㅈㅅㄷㅅㅈㅅㄷㄷㅅ">BlankMacro1</definedName>
    <definedName name="ㄷㅈㅅㄷㅅㅈㅅㅈ" localSheetId="12">BlankMacro1</definedName>
    <definedName name="ㄷㅈㅅㄷㅅㅈㅅㅈ" localSheetId="6">BlankMacro1</definedName>
    <definedName name="ㄷㅈㅅㄷㅅㅈㅅㅈ">BlankMacro1</definedName>
    <definedName name="ㄷㅈㅅㅂㅈㄷㅅㅈㅂㄷ" localSheetId="12">BlankMacro1</definedName>
    <definedName name="ㄷㅈㅅㅂㅈㄷㅅㅈㅂㄷ" localSheetId="6">BlankMacro1</definedName>
    <definedName name="ㄷㅈㅅㅂㅈㄷㅅㅈㅂㄷ">BlankMacro1</definedName>
    <definedName name="ㄷㅈㅅㅅㄷㅅㄷㅅㄷ" localSheetId="12">BlankMacro1</definedName>
    <definedName name="ㄷㅈㅅㅅㄷㅅㄷㅅㄷ" localSheetId="6">BlankMacro1</definedName>
    <definedName name="ㄷㅈㅅㅅㄷㅅㄷㅅㄷ">BlankMacro1</definedName>
    <definedName name="ㄷㅈㅅㅅㄷㅅㄷㅈ" localSheetId="12">BlankMacro1</definedName>
    <definedName name="ㄷㅈㅅㅅㄷㅅㄷㅈ" localSheetId="6">BlankMacro1</definedName>
    <definedName name="ㄷㅈㅅㅅㄷㅅㄷㅈ">BlankMacro1</definedName>
    <definedName name="ㄷㅈㅅㅅㄷㅈㅄㅂㅈ" localSheetId="12">BlankMacro1</definedName>
    <definedName name="ㄷㅈㅅㅅㄷㅈㅄㅂㅈ" localSheetId="6">BlankMacro1</definedName>
    <definedName name="ㄷㅈㅅㅅㄷㅈㅄㅂㅈ">BlankMacro1</definedName>
    <definedName name="ㄷㅈㅅㅈㅄㅂㅈㅅ" localSheetId="12">BlankMacro1</definedName>
    <definedName name="ㄷㅈㅅㅈㅄㅂㅈㅅ" localSheetId="6">BlankMacro1</definedName>
    <definedName name="ㄷㅈㅅㅈㅄㅂㅈㅅ">BlankMacro1</definedName>
    <definedName name="다" localSheetId="12">BlankMacro1</definedName>
    <definedName name="다" localSheetId="6">BlankMacro1</definedName>
    <definedName name="다">BlankMacro1</definedName>
    <definedName name="달래강돌">13326</definedName>
    <definedName name="됵죶됴" localSheetId="12">BlankMacro1</definedName>
    <definedName name="됵죶됴" localSheetId="6">BlankMacro1</definedName>
    <definedName name="됵죶됴">BlankMacro1</definedName>
    <definedName name="ㄹㄹ" localSheetId="12">BlankMacro1</definedName>
    <definedName name="ㄹㄹ" localSheetId="6">BlankMacro1</definedName>
    <definedName name="ㄹㄹ">BlankMacro1</definedName>
    <definedName name="ㄹㄹㄹㄹㄹㄹㄹ" localSheetId="12">BlankMacro1</definedName>
    <definedName name="ㄹㄹㄹㄹㄹㄹㄹ" localSheetId="6">BlankMacro1</definedName>
    <definedName name="ㄹㄹㄹㄹㄹㄹㄹ">BlankMacro1</definedName>
    <definedName name="ㄹㅇㄴ" localSheetId="12">BlankMacro1</definedName>
    <definedName name="ㄹㅇㄴ" localSheetId="6">BlankMacro1</definedName>
    <definedName name="ㄹㅇㄴ">BlankMacro1</definedName>
    <definedName name="ㄹㅇㄴㅁㄻㄴㄹ" localSheetId="12">BlankMacro1</definedName>
    <definedName name="ㄹㅇㄴㅁㄻㄴㄹ" localSheetId="6">BlankMacro1</definedName>
    <definedName name="ㄹㅇㄴㅁㄻㄴㄹ">BlankMacro1</definedName>
    <definedName name="ㄹㅇㄹㅇ" localSheetId="12">BlankMacro1</definedName>
    <definedName name="ㄹㅇㄹㅇ" localSheetId="6">BlankMacro1</definedName>
    <definedName name="ㄹㅇㄹㅇ" localSheetId="13">BlankMacro1</definedName>
    <definedName name="ㄹㅇㄹㅇ">BlankMacro1</definedName>
    <definedName name="ㄹ하" localSheetId="12">BlankMacro1</definedName>
    <definedName name="ㄹ하" localSheetId="6">BlankMacro1</definedName>
    <definedName name="ㄹ하">BlankMacro1</definedName>
    <definedName name="라" localSheetId="12">BlankMacro1</definedName>
    <definedName name="라" localSheetId="6">BlankMacro1</definedName>
    <definedName name="라">BlankMacro1</definedName>
    <definedName name="라라" localSheetId="12">BlankMacro1</definedName>
    <definedName name="라라" localSheetId="6">BlankMacro1</definedName>
    <definedName name="라라">BlankMacro1</definedName>
    <definedName name="랄ㄹ하하ㅗ" localSheetId="12">BlankMacro1</definedName>
    <definedName name="랄ㄹ하하ㅗ" localSheetId="6">BlankMacro1</definedName>
    <definedName name="랄ㄹ하하ㅗ">BlankMacro1</definedName>
    <definedName name="레미콘">33172</definedName>
    <definedName name="로우더" localSheetId="12">BlankMacro1</definedName>
    <definedName name="로우더" localSheetId="6">BlankMacro1</definedName>
    <definedName name="로우더" localSheetId="13">BlankMacro1</definedName>
    <definedName name="로우더">BlankMacro1</definedName>
    <definedName name="ㄻㄴㅇㄹㄴㅁㄹㄴㅁㅇㄹ" localSheetId="12">BlankMacro1</definedName>
    <definedName name="ㄻㄴㅇㄹㄴㅁㄹㄴㅁㅇㄹ" localSheetId="6">BlankMacro1</definedName>
    <definedName name="ㄻㄴㅇㄹㄴㅁㄹㄴㅁㅇㄹ">BlankMacro1</definedName>
    <definedName name="ㄻㄴㅇㄻㄴㄹ" localSheetId="12">BlankMacro1</definedName>
    <definedName name="ㄻㄴㅇㄻㄴㄹ" localSheetId="6">BlankMacro1</definedName>
    <definedName name="ㄻㄴㅇㄻㄴㄹ">BlankMacro1</definedName>
    <definedName name="ㄼㅂㅂㅂㅂㅂㅂㅂㅂ" localSheetId="12">BlankMacro1</definedName>
    <definedName name="ㄼㅂㅂㅂㅂㅂㅂㅂㅂ" localSheetId="6">BlankMacro1</definedName>
    <definedName name="ㄼㅂㅂㅂㅂㅂㅂㅂㅂ">BlankMacro1</definedName>
    <definedName name="ㄼㅈㄷ" localSheetId="12">BlankMacro1</definedName>
    <definedName name="ㄼㅈㄷ" localSheetId="6">BlankMacro1</definedName>
    <definedName name="ㄼㅈㄷ">BlankMacro1</definedName>
    <definedName name="ㅀ" localSheetId="12">BlankMacro1</definedName>
    <definedName name="ㅀ" localSheetId="6">BlankMacro1</definedName>
    <definedName name="ㅀ">BlankMacro1</definedName>
    <definedName name="ㅁ" localSheetId="12">BlankMacro1</definedName>
    <definedName name="ㅁ" localSheetId="6">BlankMacro1</definedName>
    <definedName name="ㅁ">BlankMacro1</definedName>
    <definedName name="ㅁㄱㄷㅈㅁㅂㄱ" localSheetId="12">BlankMacro1</definedName>
    <definedName name="ㅁㄱㄷㅈㅁㅂㄱ" localSheetId="6">BlankMacro1</definedName>
    <definedName name="ㅁㄱㄷㅈㅁㅂㄱ">BlankMacro1</definedName>
    <definedName name="ㅁㄴㄹ" localSheetId="12">BlankMacro1</definedName>
    <definedName name="ㅁㄴㄹ" localSheetId="6">BlankMacro1</definedName>
    <definedName name="ㅁㄴㄹ">BlankMacro1</definedName>
    <definedName name="ㅁㄴㄹㅇ" localSheetId="12">BlankMacro1</definedName>
    <definedName name="ㅁㄴㄹㅇ" localSheetId="6">BlankMacro1</definedName>
    <definedName name="ㅁㄴㄹㅇ">BlankMacro1</definedName>
    <definedName name="ㅁㄴㄹㅇㄴㅁㄹㄻㄴ" localSheetId="12">BlankMacro1</definedName>
    <definedName name="ㅁㄴㄹㅇㄴㅁㄹㄻㄴ" localSheetId="6">BlankMacro1</definedName>
    <definedName name="ㅁㄴㄹㅇㄴㅁㄹㄻㄴ">BlankMacro1</definedName>
    <definedName name="ㅁㄴㄹㅇㄴㅁㄹㅇㅁㄴㅇㅁㄴ" localSheetId="12">BlankMacro1</definedName>
    <definedName name="ㅁㄴㄹㅇㄴㅁㄹㅇㅁㄴㅇㅁㄴ" localSheetId="6">BlankMacro1</definedName>
    <definedName name="ㅁㄴㄹㅇㄴㅁㄹㅇㅁㄴㅇㅁㄴ">BlankMacro1</definedName>
    <definedName name="ㅁㄴㄹㅇㅁㄴㄹ" localSheetId="12">BlankMacro1</definedName>
    <definedName name="ㅁㄴㄹㅇㅁㄴㄹ" localSheetId="6">BlankMacro1</definedName>
    <definedName name="ㅁㄴㄹㅇㅁㄴㄹ">BlankMacro1</definedName>
    <definedName name="ㅁㄴㄹㅇㅁㄴㄻㄴㄹ" localSheetId="12">BlankMacro1</definedName>
    <definedName name="ㅁㄴㄹㅇㅁㄴㄻㄴㄹ" localSheetId="6">BlankMacro1</definedName>
    <definedName name="ㅁㄴㄹㅇㅁㄴㄻㄴㄹ">BlankMacro1</definedName>
    <definedName name="ㅁㄴㄹㅇㅁㄹ" localSheetId="12">BlankMacro1</definedName>
    <definedName name="ㅁㄴㄹㅇㅁㄹ" localSheetId="6">BlankMacro1</definedName>
    <definedName name="ㅁㄴㄹㅇㅁㄹ">BlankMacro1</definedName>
    <definedName name="ㅁㄴㄻㄴ" localSheetId="12">BlankMacro1</definedName>
    <definedName name="ㅁㄴㄻㄴ" localSheetId="6">BlankMacro1</definedName>
    <definedName name="ㅁㄴㄻㄴ">BlankMacro1</definedName>
    <definedName name="ㅁㄴㄻㄴㄹ" localSheetId="12">BlankMacro1</definedName>
    <definedName name="ㅁㄴㄻㄴㄹ" localSheetId="6">BlankMacro1</definedName>
    <definedName name="ㅁㄴㄻㄴㄹ">BlankMacro1</definedName>
    <definedName name="ㅁㄴㄻㄴㄻㄴㄹ" localSheetId="12">BlankMacro1</definedName>
    <definedName name="ㅁㄴㄻㄴㄻㄴㄹ" localSheetId="6">BlankMacro1</definedName>
    <definedName name="ㅁㄴㄻㄴㄻㄴㄹ">BlankMacro1</definedName>
    <definedName name="ㅁㄴㅇㄹㄴㅁ" localSheetId="12">BlankMacro1</definedName>
    <definedName name="ㅁㄴㅇㄹㄴㅁ" localSheetId="6">BlankMacro1</definedName>
    <definedName name="ㅁㄴㅇㄹㄴㅁ">BlankMacro1</definedName>
    <definedName name="ㅁㄴㅇㄹㄴㅁㄹ" localSheetId="12">BlankMacro1</definedName>
    <definedName name="ㅁㄴㅇㄹㄴㅁㄹ" localSheetId="6">BlankMacro1</definedName>
    <definedName name="ㅁㄴㅇㄹㄴㅁㄹ">BlankMacro1</definedName>
    <definedName name="ㅁㄴㅇㄹㅇㅁㄴㄹ" localSheetId="12">BlankMacro1</definedName>
    <definedName name="ㅁㄴㅇㄹㅇㅁㄴㄹ" localSheetId="6">BlankMacro1</definedName>
    <definedName name="ㅁㄴㅇㄹㅇㅁㄴㄹ">BlankMacro1</definedName>
    <definedName name="ㅁㄴㅇㄻㄴㄻㄴㄹ" localSheetId="12">BlankMacro1</definedName>
    <definedName name="ㅁㄴㅇㄻㄴㄻㄴㄹ" localSheetId="6">BlankMacro1</definedName>
    <definedName name="ㅁㄴㅇㄻㄴㄻㄴㄹ">BlankMacro1</definedName>
    <definedName name="ㅁㄴㅇㄻㄴㅍㅁㄴㅇ" localSheetId="12">BlankMacro1</definedName>
    <definedName name="ㅁㄴㅇㄻㄴㅍㅁㄴㅇ" localSheetId="6">BlankMacro1</definedName>
    <definedName name="ㅁㄴㅇㄻㄴㅍㅁㄴㅇ">BlankMacro1</definedName>
    <definedName name="ㅁㄴㅇㅁㄴㅁㄴ" localSheetId="12">BlankMacro1</definedName>
    <definedName name="ㅁㄴㅇㅁㄴㅁㄴ" localSheetId="6">BlankMacro1</definedName>
    <definedName name="ㅁㄴㅇㅁㄴㅁㄴ">BlankMacro1</definedName>
    <definedName name="ㅁㄴㅇㅁㄴㅇㅁ" localSheetId="12">BlankMacro1</definedName>
    <definedName name="ㅁㄴㅇㅁㄴㅇㅁ" localSheetId="6">BlankMacro1</definedName>
    <definedName name="ㅁㄴㅇㅁㄴㅇㅁ">BlankMacro1</definedName>
    <definedName name="ㅁㄴㅍㅁㄴㅇㅇㅁㄴ" localSheetId="12">BlankMacro1</definedName>
    <definedName name="ㅁㄴㅍㅁㄴㅇㅇㅁㄴ" localSheetId="6">BlankMacro1</definedName>
    <definedName name="ㅁㄴㅍㅁㄴㅇㅇㅁㄴ">BlankMacro1</definedName>
    <definedName name="ㅁㄹㄴㄹㄴㅇㅁㄹㄹ" localSheetId="12">BlankMacro1</definedName>
    <definedName name="ㅁㄹㄴㄹㄴㅇㅁㄹㄹ" localSheetId="6">BlankMacro1</definedName>
    <definedName name="ㅁㄹㄴㄹㄴㅇㅁㄹㄹ">BlankMacro1</definedName>
    <definedName name="ㅁㄹㄴㅇㄴㅁㄻㄴㄹ" localSheetId="12">BlankMacro1</definedName>
    <definedName name="ㅁㄹㄴㅇㄴㅁㄻㄴㄹ" localSheetId="6">BlankMacro1</definedName>
    <definedName name="ㅁㄹㄴㅇㄴㅁㄻㄴㄹ">BlankMacro1</definedName>
    <definedName name="ㅁㄹㄴㅇㄹ" localSheetId="12">BlankMacro1</definedName>
    <definedName name="ㅁㄹㄴㅇㄹ" localSheetId="6">BlankMacro1</definedName>
    <definedName name="ㅁㄹㄴㅇㄹ">BlankMacro1</definedName>
    <definedName name="ㅁㄹㅇㅁㄴ" localSheetId="12">BlankMacro1</definedName>
    <definedName name="ㅁㄹㅇㅁㄴ" localSheetId="6">BlankMacro1</definedName>
    <definedName name="ㅁㄹㅇㅁㄴ">BlankMacro1</definedName>
    <definedName name="ㅁㄻㄴㄻㄴㄻㄴㄻㄴㄹ" localSheetId="12">BlankMacro1</definedName>
    <definedName name="ㅁㄻㄴㄻㄴㄻㄴㄻㄴㄹ" localSheetId="6">BlankMacro1</definedName>
    <definedName name="ㅁㄻㄴㄻㄴㄻㄴㄻㄴㄹ">BlankMacro1</definedName>
    <definedName name="ㅁㄻㄴㄻㄴㄿㅍㅇㄴㅁ" localSheetId="12">BlankMacro1</definedName>
    <definedName name="ㅁㄻㄴㄻㄴㄿㅍㅇㄴㅁ" localSheetId="6">BlankMacro1</definedName>
    <definedName name="ㅁㄻㄴㄻㄴㄿㅍㅇㄴㅁ">BlankMacro1</definedName>
    <definedName name="ㅁㅂ" localSheetId="12">BlankMacro1</definedName>
    <definedName name="ㅁㅂ" localSheetId="6">BlankMacro1</definedName>
    <definedName name="ㅁㅂ">BlankMacro1</definedName>
    <definedName name="ㅁㅂㅎㄱㅁㄷㅎ" localSheetId="12">BlankMacro1</definedName>
    <definedName name="ㅁㅂㅎㄱㅁㄷㅎ" localSheetId="6">BlankMacro1</definedName>
    <definedName name="ㅁㅂㅎㄱㅁㄷㅎ">BlankMacro1</definedName>
    <definedName name="ㅁㅇ" localSheetId="12">BlankMacro1</definedName>
    <definedName name="ㅁㅇ" localSheetId="6">BlankMacro1</definedName>
    <definedName name="ㅁㅇ">BlankMacro1</definedName>
    <definedName name="ㅁㅇㄴㄻㄴㄹ" localSheetId="12">BlankMacro1</definedName>
    <definedName name="ㅁㅇㄴㄻㄴㄹ" localSheetId="6">BlankMacro1</definedName>
    <definedName name="ㅁㅇㄴㄻㄴㄹ">BlankMacro1</definedName>
    <definedName name="ㅁㅇㄻㄴㅇ" localSheetId="12">BlankMacro1</definedName>
    <definedName name="ㅁㅇㄻㄴㅇ" localSheetId="6">BlankMacro1</definedName>
    <definedName name="ㅁㅇㄻㄴㅇ">BlankMacro1</definedName>
    <definedName name="ㅁ옴ㅇㄹㄹㅇ" localSheetId="12">BlankMacro1</definedName>
    <definedName name="ㅁ옴ㅇㄹㄹㅇ" localSheetId="6">BlankMacro1</definedName>
    <definedName name="ㅁ옴ㅇㄹㄹㅇ">BlankMacro1</definedName>
    <definedName name="ㅁㅍㄴㅍㅇㅁㄴㅍ" localSheetId="12">BlankMacro1</definedName>
    <definedName name="ㅁㅍㄴㅍㅇㅁㄴㅍ" localSheetId="6">BlankMacro1</definedName>
    <definedName name="ㅁㅍㄴㅍㅇㅁㄴㅍ">BlankMacro1</definedName>
    <definedName name="ㅁㅎ" localSheetId="12">BlankMacro1</definedName>
    <definedName name="ㅁㅎ" localSheetId="6">BlankMacro1</definedName>
    <definedName name="ㅁㅎ">BlankMacro1</definedName>
    <definedName name="ㅁㅎㄹㅇㅁㅎㅁ" localSheetId="12">BlankMacro1</definedName>
    <definedName name="ㅁㅎㄹㅇㅁㅎㅁ" localSheetId="6">BlankMacro1</definedName>
    <definedName name="ㅁㅎㄹㅇㅁㅎㅁ">BlankMacro1</definedName>
    <definedName name="ㅁ허ㅓ" localSheetId="12">BlankMacro1</definedName>
    <definedName name="ㅁ허ㅓ" localSheetId="6">BlankMacro1</definedName>
    <definedName name="ㅁ허ㅓ">BlankMacro1</definedName>
    <definedName name="마" localSheetId="12">BlankMacro1</definedName>
    <definedName name="마" localSheetId="6">BlankMacro1</definedName>
    <definedName name="마">BlankMacro1</definedName>
    <definedName name="말" localSheetId="12">BlankMacro1</definedName>
    <definedName name="말" localSheetId="6">BlankMacro1</definedName>
    <definedName name="말">BlankMacro1</definedName>
    <definedName name="머" localSheetId="12">BlankMacro1</definedName>
    <definedName name="머" localSheetId="6">BlankMacro1</definedName>
    <definedName name="머">BlankMacro1</definedName>
    <definedName name="머머머머" localSheetId="12">BlankMacro1</definedName>
    <definedName name="머머머머" localSheetId="6">BlankMacro1</definedName>
    <definedName name="머머머머">BlankMacro1</definedName>
    <definedName name="머ㅓ" localSheetId="12">BlankMacro1</definedName>
    <definedName name="머ㅓ" localSheetId="6">BlankMacro1</definedName>
    <definedName name="머ㅓ">BlankMacro1</definedName>
    <definedName name="머ㅗㅁ" localSheetId="12">BlankMacro1</definedName>
    <definedName name="머ㅗㅁ" localSheetId="6">BlankMacro1</definedName>
    <definedName name="머ㅗㅁ">BlankMacro1</definedName>
    <definedName name="멈" localSheetId="12">BlankMacro1</definedName>
    <definedName name="멈" localSheetId="6">BlankMacro1</definedName>
    <definedName name="멈">BlankMacro1</definedName>
    <definedName name="멈ㄴ" localSheetId="12">BlankMacro1</definedName>
    <definedName name="멈ㄴ" localSheetId="6">BlankMacro1</definedName>
    <definedName name="멈ㄴ">BlankMacro1</definedName>
    <definedName name="모올" localSheetId="12">BlankMacro1</definedName>
    <definedName name="모올" localSheetId="6">BlankMacro1</definedName>
    <definedName name="모올">BlankMacro1</definedName>
    <definedName name="목차" localSheetId="12">BlankMacro1</definedName>
    <definedName name="목차" localSheetId="6">BlankMacro1</definedName>
    <definedName name="목차" localSheetId="13">BlankMacro1</definedName>
    <definedName name="목차">BlankMacro1</definedName>
    <definedName name="목차.">{"Book1"}</definedName>
    <definedName name="목차31" localSheetId="12">BlankMacro1</definedName>
    <definedName name="목차31" localSheetId="6">BlankMacro1</definedName>
    <definedName name="목차31" localSheetId="13">BlankMacro1</definedName>
    <definedName name="목차31">BlankMacro1</definedName>
    <definedName name="목차찿" localSheetId="12">BlankMacro1</definedName>
    <definedName name="목차찿" localSheetId="6">BlankMacro1</definedName>
    <definedName name="목차찿" localSheetId="13">BlankMacro1</definedName>
    <definedName name="목차찿">BlankMacro1</definedName>
    <definedName name="몸오오" localSheetId="12">BlankMacro1</definedName>
    <definedName name="몸오오" localSheetId="6">BlankMacro1</definedName>
    <definedName name="몸오오">BlankMacro1</definedName>
    <definedName name="뫃" localSheetId="12">BlankMacro1</definedName>
    <definedName name="뫃" localSheetId="6">BlankMacro1</definedName>
    <definedName name="뫃">BlankMacro1</definedName>
    <definedName name="뫃ㅁㄴㅇㅎ" localSheetId="12">BlankMacro1</definedName>
    <definedName name="뫃ㅁㄴㅇㅎ" localSheetId="6">BlankMacro1</definedName>
    <definedName name="뫃ㅁㄴㅇㅎ">BlankMacro1</definedName>
    <definedName name="무근">2.3</definedName>
    <definedName name="ㅂㄷㅅㄱ" localSheetId="12">BlankMacro1</definedName>
    <definedName name="ㅂㄷㅅㄱ" localSheetId="6">BlankMacro1</definedName>
    <definedName name="ㅂㄷㅅㄱ">BlankMacro1</definedName>
    <definedName name="ㅂㅈㄱㄷㅈㅂㄱ" localSheetId="12">BlankMacro1</definedName>
    <definedName name="ㅂㅈㄱㄷㅈㅂㄱ" localSheetId="6">BlankMacro1</definedName>
    <definedName name="ㅂㅈㄱㄷㅈㅂㄱ">BlankMacro1</definedName>
    <definedName name="ㅂㅈㄷㄱㅂㅈㄱ" localSheetId="12">BlankMacro1</definedName>
    <definedName name="ㅂㅈㄷㄱㅂㅈㄱ" localSheetId="6">BlankMacro1</definedName>
    <definedName name="ㅂㅈㄷㄱㅂㅈㄱ">BlankMacro1</definedName>
    <definedName name="ㅂㅈㄷㄱㅈㅂㄱ" localSheetId="12">BlankMacro1</definedName>
    <definedName name="ㅂㅈㄷㄱㅈㅂㄱ" localSheetId="6">BlankMacro1</definedName>
    <definedName name="ㅂㅈㄷㄱㅈㅂㄱ">BlankMacro1</definedName>
    <definedName name="ㅂㅈㅎㄷㅂㄹ" localSheetId="12">BlankMacro1</definedName>
    <definedName name="ㅂㅈㅎㄷㅂㄹ" localSheetId="6">BlankMacro1</definedName>
    <definedName name="ㅂㅈㅎㄷㅂㄹ">BlankMacro1</definedName>
    <definedName name="반사경..." localSheetId="12">BlankMacro1</definedName>
    <definedName name="반사경..." localSheetId="6">BlankMacro1</definedName>
    <definedName name="반사경...">BlankMacro1</definedName>
    <definedName name="반사경현황" localSheetId="12">BlankMacro1</definedName>
    <definedName name="반사경현황" localSheetId="6">BlankMacro1</definedName>
    <definedName name="반사경현황">BlankMacro1</definedName>
    <definedName name="방부각재">931007</definedName>
    <definedName name="방부원주">1064010</definedName>
    <definedName name="방부판재">1037435</definedName>
    <definedName name="방송" localSheetId="12">BlankMacro1</definedName>
    <definedName name="방송" localSheetId="6">BlankMacro1</definedName>
    <definedName name="방송">BlankMacro1</definedName>
    <definedName name="배수" localSheetId="12">BlankMacro1</definedName>
    <definedName name="배수" localSheetId="6">BlankMacro1</definedName>
    <definedName name="배수">BlankMacro1</definedName>
    <definedName name="별책2" localSheetId="12">BlankMacro1</definedName>
    <definedName name="별책2" localSheetId="6">BlankMacro1</definedName>
    <definedName name="별책2" localSheetId="13">BlankMacro1</definedName>
    <definedName name="별책2">BlankMacro1</definedName>
    <definedName name="보통">37483</definedName>
    <definedName name="분전반" localSheetId="12">BlankMacro1</definedName>
    <definedName name="분전반" localSheetId="6">BlankMacro1</definedName>
    <definedName name="분전반">BlankMacro1</definedName>
    <definedName name="분전반1" localSheetId="12">BlankMacro1</definedName>
    <definedName name="분전반1" localSheetId="6">BlankMacro1</definedName>
    <definedName name="분전반1">BlankMacro1</definedName>
    <definedName name="ㅄㅈㅄㅈㅂㅈㅂ" localSheetId="12">BlankMacro1</definedName>
    <definedName name="ㅄㅈㅄㅈㅂㅈㅂ" localSheetId="6">BlankMacro1</definedName>
    <definedName name="ㅄㅈㅄㅈㅂㅈㅂ">BlankMacro1</definedName>
    <definedName name="ㅅㄱ" localSheetId="12">BlankMacro1</definedName>
    <definedName name="ㅅㄱ" localSheetId="6">BlankMacro1</definedName>
    <definedName name="ㅅㄱ">BlankMacro1</definedName>
    <definedName name="ㅅ겨쇼" localSheetId="12">BlankMacro1</definedName>
    <definedName name="ㅅ겨쇼" localSheetId="6">BlankMacro1</definedName>
    <definedName name="ㅅ겨쇼">BlankMacro1</definedName>
    <definedName name="ㅅㄷㄷㅈㅅㅂㅈㄷㅅㅈㅄ" localSheetId="12">BlankMacro1</definedName>
    <definedName name="ㅅㄷㄷㅈㅅㅂㅈㄷㅅㅈㅄ" localSheetId="6">BlankMacro1</definedName>
    <definedName name="ㅅㄷㄷㅈㅅㅂㅈㄷㅅㅈㅄ">BlankMacro1</definedName>
    <definedName name="ㅅㄷㄷㅈㅅㅅㅈㄷㅅㄷㅈㅅㄷㅈ" localSheetId="12">BlankMacro1</definedName>
    <definedName name="ㅅㄷㄷㅈㅅㅅㅈㄷㅅㄷㅈㅅㄷㅈ" localSheetId="6">BlankMacro1</definedName>
    <definedName name="ㅅㄷㄷㅈㅅㅅㅈㄷㅅㄷㅈㅅㄷㅈ">BlankMacro1</definedName>
    <definedName name="ㅅㄷㅅㄷㄷㅅㅈ" localSheetId="12">BlankMacro1</definedName>
    <definedName name="ㅅㄷㅅㄷㄷㅅㅈ" localSheetId="6">BlankMacro1</definedName>
    <definedName name="ㅅㄷㅅㄷㄷㅅㅈ">BlankMacro1</definedName>
    <definedName name="ㅅㄷㅅㄷㅈㅅ" localSheetId="12">BlankMacro1</definedName>
    <definedName name="ㅅㄷㅅㄷㅈㅅ" localSheetId="6">BlankMacro1</definedName>
    <definedName name="ㅅㄷㅅㄷㅈㅅ">BlankMacro1</definedName>
    <definedName name="ㅅㄷㅅㄷㅈㅅㄷㅈㄷㅅ" localSheetId="12">BlankMacro1</definedName>
    <definedName name="ㅅㄷㅅㄷㅈㅅㄷㅈㄷㅅ" localSheetId="6">BlankMacro1</definedName>
    <definedName name="ㅅㄷㅅㄷㅈㅅㄷㅈㄷㅅ">BlankMacro1</definedName>
    <definedName name="ㅅㄷㅈㅅㄷ" localSheetId="12">BlankMacro1</definedName>
    <definedName name="ㅅㄷㅈㅅㄷ" localSheetId="6">BlankMacro1</definedName>
    <definedName name="ㅅㄷㅈㅅㄷ">BlankMacro1</definedName>
    <definedName name="ㅅㄷㅈㅅㄷㅅㅈ" localSheetId="12">BlankMacro1</definedName>
    <definedName name="ㅅㄷㅈㅅㄷㅅㅈ" localSheetId="6">BlankMacro1</definedName>
    <definedName name="ㅅㄷㅈㅅㄷㅅㅈ">BlankMacro1</definedName>
    <definedName name="ㅅㄷㅈㅅㄷㅈㄷㅈㅅㅅ" localSheetId="12">BlankMacro1</definedName>
    <definedName name="ㅅㄷㅈㅅㄷㅈㄷㅈㅅㅅ" localSheetId="6">BlankMacro1</definedName>
    <definedName name="ㅅㄷㅈㅅㄷㅈㄷㅈㅅㅅ">BlankMacro1</definedName>
    <definedName name="ㅅㄷㅈㅅㄷㅈㅄㄷㅂㅈ" localSheetId="12">BlankMacro1</definedName>
    <definedName name="ㅅㄷㅈㅅㄷㅈㅄㄷㅂㅈ" localSheetId="6">BlankMacro1</definedName>
    <definedName name="ㅅㄷㅈㅅㄷㅈㅄㄷㅂㅈ">BlankMacro1</definedName>
    <definedName name="ㅅㄷㅈㅅㄷㅈㅅㄷㅈㅈㅅ" localSheetId="12">BlankMacro1</definedName>
    <definedName name="ㅅㄷㅈㅅㄷㅈㅅㄷㅈㅈㅅ" localSheetId="6">BlankMacro1</definedName>
    <definedName name="ㅅㄷㅈㅅㄷㅈㅅㄷㅈㅈㅅ">BlankMacro1</definedName>
    <definedName name="ㅅㄷㅈㅅㄷㅈㅈ" localSheetId="12">BlankMacro1</definedName>
    <definedName name="ㅅㄷㅈㅅㄷㅈㅈ" localSheetId="6">BlankMacro1</definedName>
    <definedName name="ㅅㄷㅈㅅㄷㅈㅈ">BlankMacro1</definedName>
    <definedName name="ㅅㅈㄷㅄㄷㅅㄷㄷㅅㅈ" localSheetId="12">BlankMacro1</definedName>
    <definedName name="ㅅㅈㄷㅄㄷㅅㄷㄷㅅㅈ" localSheetId="6">BlankMacro1</definedName>
    <definedName name="ㅅㅈㄷㅄㄷㅅㄷㄷㅅㅈ">BlankMacro1</definedName>
    <definedName name="ㅅㅈㄷㅅㄷㅈㅅㄷㄷㅅㅈ" localSheetId="12">BlankMacro1</definedName>
    <definedName name="ㅅㅈㄷㅅㄷㅈㅅㄷㄷㅅㅈ" localSheetId="6">BlankMacro1</definedName>
    <definedName name="ㅅㅈㄷㅅㄷㅈㅅㄷㄷㅅㅈ">BlankMacro1</definedName>
    <definedName name="ㅅㅈㄷㅅㄷㅈㅅㄷㅈ" localSheetId="12">BlankMacro1</definedName>
    <definedName name="ㅅㅈㄷㅅㄷㅈㅅㄷㅈ" localSheetId="6">BlankMacro1</definedName>
    <definedName name="ㅅㅈㄷㅅㄷㅈㅅㄷㅈ">BlankMacro1</definedName>
    <definedName name="ㅅㅈㅅㄷㄷㅅㅈ" localSheetId="12">BlankMacro1</definedName>
    <definedName name="ㅅㅈㅅㄷㄷㅅㅈ" localSheetId="6">BlankMacro1</definedName>
    <definedName name="ㅅㅈㅅㄷㄷㅅㅈ">BlankMacro1</definedName>
    <definedName name="사" localSheetId="12">BlankMacro1</definedName>
    <definedName name="사" localSheetId="6">BlankMacro1</definedName>
    <definedName name="사" localSheetId="13">BlankMacro1</definedName>
    <definedName name="사">BlankMacro1</definedName>
    <definedName name="사랑" localSheetId="12">BlankMacro1</definedName>
    <definedName name="사랑" localSheetId="6">BlankMacro1</definedName>
    <definedName name="사랑" localSheetId="13">BlankMacro1</definedName>
    <definedName name="사랑">BlankMacro1</definedName>
    <definedName name="산마루측구" localSheetId="12">BlankMacro1</definedName>
    <definedName name="산마루측구" localSheetId="6">BlankMacro1</definedName>
    <definedName name="산마루측구">BlankMacro1</definedName>
    <definedName name="산출기초조사간지" localSheetId="12">BlankMacro1</definedName>
    <definedName name="산출기초조사간지" localSheetId="6">BlankMacro1</definedName>
    <definedName name="산출기초조사간지">BlankMacro1</definedName>
    <definedName name="산출일위대가통신" localSheetId="12">BlankMacro1</definedName>
    <definedName name="산출일위대가통신" localSheetId="6">BlankMacro1</definedName>
    <definedName name="산출일위대가통신">BlankMacro1</definedName>
    <definedName name="석축헐기" localSheetId="12">BlankMacro1</definedName>
    <definedName name="석축헐기" localSheetId="6">BlankMacro1</definedName>
    <definedName name="석축헐기">BlankMacro1</definedName>
    <definedName name="석축헐기10" localSheetId="12">BlankMacro1</definedName>
    <definedName name="석축헐기10" localSheetId="6">BlankMacro1</definedName>
    <definedName name="석축헐기10">BlankMacro1</definedName>
    <definedName name="석축헐기11" localSheetId="12">BlankMacro1</definedName>
    <definedName name="석축헐기11" localSheetId="6">BlankMacro1</definedName>
    <definedName name="석축헐기11">BlankMacro1</definedName>
    <definedName name="석축헐기12" localSheetId="12">BlankMacro1</definedName>
    <definedName name="석축헐기12" localSheetId="6">BlankMacro1</definedName>
    <definedName name="석축헐기12">BlankMacro1</definedName>
    <definedName name="석축헐기13" localSheetId="12">BlankMacro1</definedName>
    <definedName name="석축헐기13" localSheetId="6">BlankMacro1</definedName>
    <definedName name="석축헐기13">BlankMacro1</definedName>
    <definedName name="석축헐기15" localSheetId="12">BlankMacro1</definedName>
    <definedName name="석축헐기15" localSheetId="6">BlankMacro1</definedName>
    <definedName name="석축헐기15">BlankMacro1</definedName>
    <definedName name="석축헐기16" localSheetId="12">BlankMacro1</definedName>
    <definedName name="석축헐기16" localSheetId="6">BlankMacro1</definedName>
    <definedName name="석축헐기16">BlankMacro1</definedName>
    <definedName name="석축헐기9" localSheetId="12">BlankMacro1</definedName>
    <definedName name="석축헐기9" localSheetId="6">BlankMacro1</definedName>
    <definedName name="석축헐기9">BlankMacro1</definedName>
    <definedName name="석출헐기" localSheetId="12">BlankMacro1</definedName>
    <definedName name="석출헐기" localSheetId="6">BlankMacro1</definedName>
    <definedName name="석출헐기">BlankMacro1</definedName>
    <definedName name="석출헐기2" localSheetId="12">BlankMacro1</definedName>
    <definedName name="석출헐기2" localSheetId="6">BlankMacro1</definedName>
    <definedName name="석출헐기2">BlankMacro1</definedName>
    <definedName name="석출헐기3" localSheetId="12">BlankMacro1</definedName>
    <definedName name="석출헐기3" localSheetId="6">BlankMacro1</definedName>
    <definedName name="석출헐기3">BlankMacro1</definedName>
    <definedName name="석출헐기4" localSheetId="12">BlankMacro1</definedName>
    <definedName name="석출헐기4" localSheetId="6">BlankMacro1</definedName>
    <definedName name="석출헐기4">BlankMacro1</definedName>
    <definedName name="석출헐기5" localSheetId="12">BlankMacro1</definedName>
    <definedName name="석출헐기5" localSheetId="6">BlankMacro1</definedName>
    <definedName name="석출헐기5">BlankMacro1</definedName>
    <definedName name="석출헐기6" localSheetId="12">BlankMacro1</definedName>
    <definedName name="석출헐기6" localSheetId="6">BlankMacro1</definedName>
    <definedName name="석출헐기6">BlankMacro1</definedName>
    <definedName name="석출헐기7" localSheetId="12">BlankMacro1</definedName>
    <definedName name="석출헐기7" localSheetId="6">BlankMacro1</definedName>
    <definedName name="석출헐기7">BlankMacro1</definedName>
    <definedName name="석출헐기8" localSheetId="12">BlankMacro1</definedName>
    <definedName name="석출헐기8" localSheetId="6">BlankMacro1</definedName>
    <definedName name="석출헐기8">BlankMacro1</definedName>
    <definedName name="석출헐기9" localSheetId="12">BlankMacro1</definedName>
    <definedName name="석출헐기9" localSheetId="6">BlankMacro1</definedName>
    <definedName name="석출헐기9">BlankMacro1</definedName>
    <definedName name="성원" localSheetId="12">BlankMacro1</definedName>
    <definedName name="성원" localSheetId="6">BlankMacro1</definedName>
    <definedName name="성원">BlankMacro1</definedName>
    <definedName name="셋트앵커">2131</definedName>
    <definedName name="셋트앵커2">685.55</definedName>
    <definedName name="소방내역" localSheetId="12">BlankMacro1</definedName>
    <definedName name="소방내역" localSheetId="6">BlankMacro1</definedName>
    <definedName name="소방내역">BlankMacro1</definedName>
    <definedName name="소방내역서" localSheetId="12">BlankMacro1</definedName>
    <definedName name="소방내역서" localSheetId="6">BlankMacro1</definedName>
    <definedName name="소방내역서">BlankMacro1</definedName>
    <definedName name="쇼" localSheetId="12">BlankMacro1</definedName>
    <definedName name="쇼" localSheetId="6">BlankMacro1</definedName>
    <definedName name="쇼">BlankMacro1</definedName>
    <definedName name="쇼ㅑㅕ" localSheetId="12">BlankMacro1</definedName>
    <definedName name="쇼ㅑㅕ" localSheetId="6">BlankMacro1</definedName>
    <definedName name="쇼ㅑㅕ">BlankMacro1</definedName>
    <definedName name="쇼ㅕㄱ쇼ㅕㅅㄱ" localSheetId="12">BlankMacro1</definedName>
    <definedName name="쇼ㅕㄱ쇼ㅕㅅㄱ" localSheetId="6">BlankMacro1</definedName>
    <definedName name="쇼ㅕㄱ쇼ㅕㅅㄱ">BlankMacro1</definedName>
    <definedName name="수량산출1" localSheetId="12">BlankMacro1</definedName>
    <definedName name="수량산출1" localSheetId="6">BlankMacro1</definedName>
    <definedName name="수량산출1">BlankMacro1</definedName>
    <definedName name="수량산출2" localSheetId="12">BlankMacro1</definedName>
    <definedName name="수량산출2" localSheetId="6">BlankMacro1</definedName>
    <definedName name="수량산출2">BlankMacro1</definedName>
    <definedName name="수량산출5" localSheetId="12">BlankMacro1</definedName>
    <definedName name="수량산출5" localSheetId="6">BlankMacro1</definedName>
    <definedName name="수량산출5">BlankMacro1</definedName>
    <definedName name="수량산출서표지" localSheetId="12">BlankMacro1</definedName>
    <definedName name="수량산출서표지" localSheetId="6">BlankMacro1</definedName>
    <definedName name="수량산출서표지">BlankMacro1</definedName>
    <definedName name="스텐레스판">2149455</definedName>
    <definedName name="시멘트6" localSheetId="12">BlankMacro1</definedName>
    <definedName name="시멘트6" localSheetId="6">BlankMacro1</definedName>
    <definedName name="시멘트6">BlankMacro1</definedName>
    <definedName name="ㅇㄴㅁㅎ" localSheetId="12">BlankMacro1</definedName>
    <definedName name="ㅇㄴㅁㅎ" localSheetId="6">BlankMacro1</definedName>
    <definedName name="ㅇㄴㅁㅎ">BlankMacro1</definedName>
    <definedName name="ㅇ돟ㅇ로" localSheetId="12">BlankMacro1</definedName>
    <definedName name="ㅇ돟ㅇ로" localSheetId="6">BlankMacro1</definedName>
    <definedName name="ㅇ돟ㅇ로">BlankMacro1</definedName>
    <definedName name="ㅇㄹ" localSheetId="12">BlankMacro1</definedName>
    <definedName name="ㅇㄹ" localSheetId="6">BlankMacro1</definedName>
    <definedName name="ㅇㄹ" localSheetId="13">BlankMacro1</definedName>
    <definedName name="ㅇㄹ">BlankMacro1</definedName>
    <definedName name="ㅇㄹㄴㄹㅇ" localSheetId="12">BlankMacro1</definedName>
    <definedName name="ㅇㄹㄴㄹㅇ" localSheetId="6">BlankMacro1</definedName>
    <definedName name="ㅇㄹㄴㄹㅇ" localSheetId="13">BlankMacro1</definedName>
    <definedName name="ㅇㄹㄴㄹㅇ">BlankMacro1</definedName>
    <definedName name="ㅇㄹㄴㄹㅇ널ㅇ눌" localSheetId="12">BlankMacro1</definedName>
    <definedName name="ㅇㄹㄴㄹㅇ널ㅇ눌" localSheetId="6">BlankMacro1</definedName>
    <definedName name="ㅇㄹㄴㄹㅇ널ㅇ눌" localSheetId="13">BlankMacro1</definedName>
    <definedName name="ㅇㄹㄴㄹㅇ널ㅇ눌">BlankMacro1</definedName>
    <definedName name="ㅇㄹ허" localSheetId="12">BlankMacro1</definedName>
    <definedName name="ㅇㄹ허" localSheetId="6">BlankMacro1</definedName>
    <definedName name="ㅇㄹ허">BlankMacro1</definedName>
    <definedName name="ㅇ렇러" localSheetId="12">BlankMacro1</definedName>
    <definedName name="ㅇ렇러" localSheetId="6">BlankMacro1</definedName>
    <definedName name="ㅇ렇러">BlankMacro1</definedName>
    <definedName name="ㅇ렇ㅇ" localSheetId="12">BlankMacro1</definedName>
    <definedName name="ㅇ렇ㅇ" localSheetId="6">BlankMacro1</definedName>
    <definedName name="ㅇ렇ㅇ">BlankMacro1</definedName>
    <definedName name="ㅇㄻㄴㄹ" localSheetId="12">BlankMacro1</definedName>
    <definedName name="ㅇㄻㄴㄹ" localSheetId="6">BlankMacro1</definedName>
    <definedName name="ㅇㄻㄴㄹ">BlankMacro1</definedName>
    <definedName name="ㅇㄽ허ㅗ" localSheetId="12">BlankMacro1</definedName>
    <definedName name="ㅇㄽ허ㅗ" localSheetId="6">BlankMacro1</definedName>
    <definedName name="ㅇㄽ허ㅗ" localSheetId="13">BlankMacro1</definedName>
    <definedName name="ㅇㄽ허ㅗ">BlankMacro1</definedName>
    <definedName name="ㅇㅇ" localSheetId="12">BlankMacro1</definedName>
    <definedName name="ㅇㅇ" localSheetId="6">BlankMacro1</definedName>
    <definedName name="ㅇㅇ" localSheetId="13">BlankMacro1</definedName>
    <definedName name="ㅇㅇ">BlankMacro1</definedName>
    <definedName name="ㅇㅎㅇㅀㅇ" localSheetId="12">BlankMacro1</definedName>
    <definedName name="ㅇㅎㅇㅀㅇ" localSheetId="6">BlankMacro1</definedName>
    <definedName name="ㅇㅎㅇㅀㅇ">BlankMacro1</definedName>
    <definedName name="아" localSheetId="12">BlankMacro1</definedName>
    <definedName name="아" localSheetId="6">BlankMacro1</definedName>
    <definedName name="아">BlankMacro1</definedName>
    <definedName name="아늘믿" localSheetId="12">BlankMacro1</definedName>
    <definedName name="아늘믿" localSheetId="6">BlankMacro1</definedName>
    <definedName name="아늘믿">BlankMacro1</definedName>
    <definedName name="아니" localSheetId="12">BlankMacro1</definedName>
    <definedName name="아니" localSheetId="6">BlankMacro1</definedName>
    <definedName name="아니">BlankMacro1</definedName>
    <definedName name="아다" localSheetId="12">BlankMacro1</definedName>
    <definedName name="아다" localSheetId="6">BlankMacro1</definedName>
    <definedName name="아다">BlankMacro1</definedName>
    <definedName name="아디" localSheetId="12">BlankMacro1</definedName>
    <definedName name="아디" localSheetId="6">BlankMacro1</definedName>
    <definedName name="아디">BlankMacro1</definedName>
    <definedName name="아서" localSheetId="12">BlankMacro1</definedName>
    <definedName name="아서" localSheetId="6">BlankMacro1</definedName>
    <definedName name="아서">BlankMacro1</definedName>
    <definedName name="야" localSheetId="12">BlankMacro1</definedName>
    <definedName name="야" localSheetId="6">BlankMacro1</definedName>
    <definedName name="야">BlankMacro1</definedName>
    <definedName name="어" localSheetId="12">BlankMacro1</definedName>
    <definedName name="어" localSheetId="6">BlankMacro1</definedName>
    <definedName name="어">BlankMacro1</definedName>
    <definedName name="예" localSheetId="12">BlankMacro1</definedName>
    <definedName name="예" localSheetId="6">BlankMacro1</definedName>
    <definedName name="예">BlankMacro1</definedName>
    <definedName name="예정공정표.">{"Book1"}</definedName>
    <definedName name="요" localSheetId="12">BlankMacro1</definedName>
    <definedName name="요" localSheetId="6">BlankMacro1</definedName>
    <definedName name="요">BlankMacro1</definedName>
    <definedName name="용마" localSheetId="12">BlankMacro1</definedName>
    <definedName name="용마" localSheetId="6">BlankMacro1</definedName>
    <definedName name="용마">BlankMacro1</definedName>
    <definedName name="우수받이" localSheetId="12">BlankMacro1</definedName>
    <definedName name="우수받이" localSheetId="6">BlankMacro1</definedName>
    <definedName name="우수받이">BlankMacro1</definedName>
    <definedName name="원가계산서" localSheetId="12">BlankMacro1</definedName>
    <definedName name="원가계산서" localSheetId="6">BlankMacro1</definedName>
    <definedName name="원가계산서">BlankMacro1</definedName>
    <definedName name="원가계산서3" localSheetId="12">BlankMacro1</definedName>
    <definedName name="원가계산서3" localSheetId="6">BlankMacro1</definedName>
    <definedName name="원가계산서3">BlankMacro1</definedName>
    <definedName name="원가계산서식" localSheetId="12">BlankMacro1</definedName>
    <definedName name="원가계산서식" localSheetId="6">BlankMacro1</definedName>
    <definedName name="원가계산서식">BlankMacro1</definedName>
    <definedName name="이형철근">266523</definedName>
    <definedName name="이ㅓㅏ" localSheetId="12">BlankMacro1</definedName>
    <definedName name="이ㅓㅏ" localSheetId="6">BlankMacro1</definedName>
    <definedName name="이ㅓㅏ">BlankMacro1</definedName>
    <definedName name="인상익" localSheetId="12">BlankMacro1</definedName>
    <definedName name="인상익" localSheetId="6">BlankMacro1</definedName>
    <definedName name="인상익">BlankMacro1</definedName>
    <definedName name="인쇄양식" localSheetId="12">#N/A</definedName>
    <definedName name="인쇄양식" localSheetId="6">'ⓔ 예정공정표29'!인쇄양식</definedName>
    <definedName name="인쇄양식">'ⓔ 예정공정표29'!인쇄양식</definedName>
    <definedName name="일반시방서.">{"Book1"}</definedName>
    <definedName name="ㅈㄱ" localSheetId="12">BlankMacro1</definedName>
    <definedName name="ㅈㄱ" localSheetId="6">BlankMacro1</definedName>
    <definedName name="ㅈㄱ">BlankMacro1</definedName>
    <definedName name="ㅈㄱ됴" localSheetId="12">BlankMacro1</definedName>
    <definedName name="ㅈㄱ됴" localSheetId="6">BlankMacro1</definedName>
    <definedName name="ㅈㄱ됴">BlankMacro1</definedName>
    <definedName name="ㅈㄷ" localSheetId="12">BlankMacro1</definedName>
    <definedName name="ㅈㄷ" localSheetId="6">BlankMacro1</definedName>
    <definedName name="ㅈㄷ">BlankMacro1</definedName>
    <definedName name="ㅈㄷㄱㄱ" localSheetId="12">BlankMacro1</definedName>
    <definedName name="ㅈㄷㄱㄱ" localSheetId="6">BlankMacro1</definedName>
    <definedName name="ㅈㄷㄱㄱ">BlankMacro1</definedName>
    <definedName name="ㅈㄷㄱㅂㄱㅂㄱㅈㅂㄱ" localSheetId="12">BlankMacro1</definedName>
    <definedName name="ㅈㄷㄱㅂㄱㅂㄱㅈㅂㄱ" localSheetId="6">BlankMacro1</definedName>
    <definedName name="ㅈㄷㄱㅂㄱㅂㄱㅈㅂㄱ">BlankMacro1</definedName>
    <definedName name="ㅈㄷㅅㄷㅈㄷㅅㅈㅅ" localSheetId="12">BlankMacro1</definedName>
    <definedName name="ㅈㄷㅅㄷㅈㄷㅅㅈㅅ" localSheetId="6">BlankMacro1</definedName>
    <definedName name="ㅈㄷㅅㄷㅈㄷㅅㅈㅅ">BlankMacro1</definedName>
    <definedName name="ㅈㄷㅅㄷㅈㅄㅂㅈㅅㅈㅄ" localSheetId="12">BlankMacro1</definedName>
    <definedName name="ㅈㄷㅅㄷㅈㅄㅂㅈㅅㅈㅄ" localSheetId="6">BlankMacro1</definedName>
    <definedName name="ㅈㄷㅅㄷㅈㅄㅂㅈㅅㅈㅄ">BlankMacro1</definedName>
    <definedName name="ㅈㄷㅅㅅㄷㅅㄷㄷㅅㅈ" localSheetId="12">BlankMacro1</definedName>
    <definedName name="ㅈㄷㅅㅅㄷㅅㄷㄷㅅㅈ" localSheetId="6">BlankMacro1</definedName>
    <definedName name="ㅈㄷㅅㅅㄷㅅㄷㄷㅅㅈ">BlankMacro1</definedName>
    <definedName name="ㅈㄷㅅㅅㄷㅅㄷㅈ" localSheetId="12">BlankMacro1</definedName>
    <definedName name="ㅈㄷㅅㅅㄷㅅㄷㅈ" localSheetId="6">BlankMacro1</definedName>
    <definedName name="ㅈㄷㅅㅅㄷㅅㄷㅈ">BlankMacro1</definedName>
    <definedName name="ㅈㄷㅅㅈㄷㅅㅈㄷㅅㅈㅅ" localSheetId="12">BlankMacro1</definedName>
    <definedName name="ㅈㄷㅅㅈㄷㅅㅈㄷㅅㅈㅅ" localSheetId="6">BlankMacro1</definedName>
    <definedName name="ㅈㄷㅅㅈㄷㅅㅈㄷㅅㅈㅅ">BlankMacro1</definedName>
    <definedName name="ㅈㄷㅅㅈㅂㄱㅈㅂㄷㄱ" localSheetId="12">BlankMacro1</definedName>
    <definedName name="ㅈㄷㅅㅈㅂㄱㅈㅂㄷㄱ" localSheetId="6">BlankMacro1</definedName>
    <definedName name="ㅈㄷㅅㅈㅂㄱㅈㅂㄷㄱ">BlankMacro1</definedName>
    <definedName name="ㅈㄷㅅㅈㅂㄷㅅㅈㅄㅈ" localSheetId="12">BlankMacro1</definedName>
    <definedName name="ㅈㄷㅅㅈㅂㄷㅅㅈㅄㅈ" localSheetId="6">BlankMacro1</definedName>
    <definedName name="ㅈㄷㅅㅈㅂㄷㅅㅈㅄㅈ">BlankMacro1</definedName>
    <definedName name="ㅈㄷㅅㅈㅄㄷㅈㅄ" localSheetId="12">BlankMacro1</definedName>
    <definedName name="ㅈㄷㅅㅈㅄㄷㅈㅄ" localSheetId="6">BlankMacro1</definedName>
    <definedName name="ㅈㄷㅅㅈㅄㄷㅈㅄ">BlankMacro1</definedName>
    <definedName name="ㅈㄷㅅㅈㅄㅈㅄ" localSheetId="12">BlankMacro1</definedName>
    <definedName name="ㅈㄷㅅㅈㅄㅈㅄ" localSheetId="6">BlankMacro1</definedName>
    <definedName name="ㅈㄷㅅㅈㅄㅈㅄ">BlankMacro1</definedName>
    <definedName name="ㅈ됵ㄷ죠" localSheetId="12">BlankMacro1</definedName>
    <definedName name="ㅈ됵ㄷ죠" localSheetId="6">BlankMacro1</definedName>
    <definedName name="ㅈ됵ㄷ죠">BlankMacro1</definedName>
    <definedName name="ㅈㅂㄱㄷㅂㅈ" localSheetId="12">BlankMacro1</definedName>
    <definedName name="ㅈㅂㄱㄷㅂㅈ" localSheetId="6">BlankMacro1</definedName>
    <definedName name="ㅈㅂㄱㄷㅂㅈ">BlankMacro1</definedName>
    <definedName name="ㅈㅂㄷㄱㅂㅈㄱㅂㅈㄷ" localSheetId="12">BlankMacro1</definedName>
    <definedName name="ㅈㅂㄷㄱㅂㅈㄱㅂㅈㄷ" localSheetId="6">BlankMacro1</definedName>
    <definedName name="ㅈㅂㄷㄱㅂㅈㄱㅂㅈㄷ">BlankMacro1</definedName>
    <definedName name="ㅈㅂㄷㄱㅈㅂㄱ" localSheetId="12">BlankMacro1</definedName>
    <definedName name="ㅈㅂㄷㄱㅈㅂㄱ" localSheetId="6">BlankMacro1</definedName>
    <definedName name="ㅈㅂㄷㄱㅈㅂㄱ">BlankMacro1</definedName>
    <definedName name="ㅈㅂㄷㅅ" localSheetId="12">BlankMacro1</definedName>
    <definedName name="ㅈㅂㄷㅅ" localSheetId="6">BlankMacro1</definedName>
    <definedName name="ㅈㅂㄷㅅ">BlankMacro1</definedName>
    <definedName name="ㅈㅂㄷㅅㄷㅅㅈㅅㅅㅈ" localSheetId="12">BlankMacro1</definedName>
    <definedName name="ㅈㅂㄷㅅㄷㅅㅈㅅㅅㅈ" localSheetId="6">BlankMacro1</definedName>
    <definedName name="ㅈㅂㄷㅅㄷㅅㅈㅅㅅㅈ">BlankMacro1</definedName>
    <definedName name="ㅈㅂㄷㅅㅈㅂㄷ" localSheetId="12">BlankMacro1</definedName>
    <definedName name="ㅈㅂㄷㅅㅈㅂㄷ" localSheetId="6">BlankMacro1</definedName>
    <definedName name="ㅈㅂㄷㅅㅈㅂㄷ">BlankMacro1</definedName>
    <definedName name="ㅈㅄㄷㅈㅄㅈㅄ" localSheetId="12">BlankMacro1</definedName>
    <definedName name="ㅈㅄㄷㅈㅄㅈㅄ" localSheetId="6">BlankMacro1</definedName>
    <definedName name="ㅈㅄㄷㅈㅄㅈㅄ">BlankMacro1</definedName>
    <definedName name="ㅈㅄㅅㄷㅂㅈㅅㄷㅈㅄ" localSheetId="12">BlankMacro1</definedName>
    <definedName name="ㅈㅄㅅㄷㅂㅈㅅㄷㅈㅄ" localSheetId="6">BlankMacro1</definedName>
    <definedName name="ㅈㅄㅅㄷㅂㅈㅅㄷㅈㅄ">BlankMacro1</definedName>
    <definedName name="ㅈㅅㄷㅂㅈㄷㅈㅂㄷㅅ" localSheetId="12">BlankMacro1</definedName>
    <definedName name="ㅈㅅㄷㅂㅈㄷㅈㅂㄷㅅ" localSheetId="6">BlankMacro1</definedName>
    <definedName name="ㅈㅅㄷㅂㅈㄷㅈㅂㄷㅅ">BlankMacro1</definedName>
    <definedName name="ㅈㅅㅂㄷㅅㄷㅅㄷㅈ" localSheetId="12">BlankMacro1</definedName>
    <definedName name="ㅈㅅㅂㄷㅅㄷㅅㄷㅈ" localSheetId="6">BlankMacro1</definedName>
    <definedName name="ㅈㅅㅂㄷㅅㄷㅅㄷㅈ">BlankMacro1</definedName>
    <definedName name="자" localSheetId="12">BlankMacro1</definedName>
    <definedName name="자" localSheetId="6">BlankMacro1</definedName>
    <definedName name="자">BlankMacro1</definedName>
    <definedName name="자동제어1차공량산출" localSheetId="12">BlankMacro1</definedName>
    <definedName name="자동제어1차공량산출" localSheetId="6">BlankMacro1</definedName>
    <definedName name="자동제어1차공량산출">BlankMacro1</definedName>
    <definedName name="재">300</definedName>
    <definedName name="전기변경1" localSheetId="12">BlankMacro1</definedName>
    <definedName name="전기변경1" localSheetId="6">BlankMacro1</definedName>
    <definedName name="전기변경1">BlankMacro1</definedName>
    <definedName name="전기변경3" localSheetId="12">BlankMacro1</definedName>
    <definedName name="전기변경3" localSheetId="6">BlankMacro1</definedName>
    <definedName name="전기변경3">BlankMacro1</definedName>
    <definedName name="전문시방서...">{"Book1"}</definedName>
    <definedName name="조경">54828</definedName>
    <definedName name="조경변경">45400</definedName>
    <definedName name="조조조조" localSheetId="12">BlankMacro1</definedName>
    <definedName name="조조조조" localSheetId="6">BlankMacro1</definedName>
    <definedName name="조조조조">BlankMacro1</definedName>
    <definedName name="조조조조좆" localSheetId="12">BlankMacro1</definedName>
    <definedName name="조조조조좆" localSheetId="6">BlankMacro1</definedName>
    <definedName name="조조조조좆">BlankMacro1</definedName>
    <definedName name="종" localSheetId="12">BlankMacro1</definedName>
    <definedName name="종" localSheetId="6">BlankMacro1</definedName>
    <definedName name="종">BlankMacro1</definedName>
    <definedName name="종배수날개벽단위수량" localSheetId="12">BlankMacro1</definedName>
    <definedName name="종배수날개벽단위수량" localSheetId="6">BlankMacro1</definedName>
    <definedName name="종배수날개벽단위수량">BlankMacro1</definedName>
    <definedName name="종수" localSheetId="12">BlankMacro1</definedName>
    <definedName name="종수" localSheetId="6">BlankMacro1</definedName>
    <definedName name="종수" localSheetId="13">BlankMacro1</definedName>
    <definedName name="종수">BlankMacro1</definedName>
    <definedName name="종현" localSheetId="12">BlankMacro1</definedName>
    <definedName name="종현" localSheetId="6">BlankMacro1</definedName>
    <definedName name="종현">BlankMacro1</definedName>
    <definedName name="줄눈">46760</definedName>
    <definedName name="지" localSheetId="12">BlankMacro1</definedName>
    <definedName name="지" localSheetId="6">BlankMacro1</definedName>
    <definedName name="지">BlankMacro1</definedName>
    <definedName name="지주목" localSheetId="12">BlankMacro1</definedName>
    <definedName name="지주목" localSheetId="6">BlankMacro1</definedName>
    <definedName name="지주목">BlankMacro1</definedName>
    <definedName name="지주목A" localSheetId="12">BlankMacro1</definedName>
    <definedName name="지주목A" localSheetId="6">BlankMacro1</definedName>
    <definedName name="지주목A">BlankMacro1</definedName>
    <definedName name="진달래중량">ROUND((4/3*3.14*(0.075*0.075*0.075))*(1200*0.9),2)</definedName>
    <definedName name="ㅊ" localSheetId="12">BlankMacro1</definedName>
    <definedName name="ㅊ" localSheetId="6">BlankMacro1</definedName>
    <definedName name="ㅊ">BlankMacro1</definedName>
    <definedName name="ㅊㅊㅍㅌ" localSheetId="12">BlankMacro1</definedName>
    <definedName name="ㅊㅊㅍㅌ" localSheetId="6">BlankMacro1</definedName>
    <definedName name="ㅊㅊㅍㅌ" localSheetId="13">BlankMacro1</definedName>
    <definedName name="ㅊㅊㅍㅌ">BlankMacro1</definedName>
    <definedName name="ㅊㅌ퓨" localSheetId="12">BlankMacro1</definedName>
    <definedName name="ㅊㅌ퓨" localSheetId="6">BlankMacro1</definedName>
    <definedName name="ㅊㅌ퓨">BlankMacro1</definedName>
    <definedName name="ㅊㅍ" localSheetId="12">BlankMacro1</definedName>
    <definedName name="ㅊㅍ" localSheetId="6">BlankMacro1</definedName>
    <definedName name="ㅊㅍ">BlankMacro1</definedName>
    <definedName name="ㅊㅍㅊ퓨" localSheetId="12">BlankMacro1</definedName>
    <definedName name="ㅊㅍㅊ퓨" localSheetId="6">BlankMacro1</definedName>
    <definedName name="ㅊㅍㅊ퓨">BlankMacro1</definedName>
    <definedName name="ㅊㅍㅌ" localSheetId="12">BlankMacro1</definedName>
    <definedName name="ㅊㅍㅌ" localSheetId="6">BlankMacro1</definedName>
    <definedName name="ㅊㅍㅌ">BlankMacro1</definedName>
    <definedName name="ㅊㅍㅌㅊㅌㅊㅋㅌㅊㅋ" localSheetId="12">BlankMacro1</definedName>
    <definedName name="ㅊㅍㅌㅊㅌㅊㅋㅌㅊㅋ" localSheetId="6">BlankMacro1</definedName>
    <definedName name="ㅊㅍㅌㅊㅌㅊㅋㅌㅊㅋ">BlankMacro1</definedName>
    <definedName name="ㅊㅍㅌㅋ" localSheetId="12">BlankMacro1</definedName>
    <definedName name="ㅊㅍㅌㅋ" localSheetId="6">BlankMacro1</definedName>
    <definedName name="ㅊㅍㅌㅋ">BlankMacro1</definedName>
    <definedName name="차" localSheetId="12">BlankMacro1</definedName>
    <definedName name="차" localSheetId="6">BlankMacro1</definedName>
    <definedName name="차">BlankMacro1</definedName>
    <definedName name="철근">2.4</definedName>
    <definedName name="철쭉중량">ROUND((4/3*3.14*(0.075*0.075*0.075))*(1200*0.9),2)</definedName>
    <definedName name="총괄횡배수현황" localSheetId="12">BlankMacro1</definedName>
    <definedName name="총괄횡배수현황" localSheetId="6">BlankMacro1</definedName>
    <definedName name="총괄횡배수현황">BlankMacro1</definedName>
    <definedName name="총괄횡배수현황1" localSheetId="12">BlankMacro1</definedName>
    <definedName name="총괄횡배수현황1" localSheetId="6">BlankMacro1</definedName>
    <definedName name="총괄횡배수현황1">BlankMacro1</definedName>
    <definedName name="취소" localSheetId="12">BlankMacro1</definedName>
    <definedName name="취소" localSheetId="6">BlankMacro1</definedName>
    <definedName name="취소">BlankMacro1</definedName>
    <definedName name="츠츠" localSheetId="12">BlankMacro1</definedName>
    <definedName name="츠츠" localSheetId="6">BlankMacro1</definedName>
    <definedName name="츠츠">BlankMacro1</definedName>
    <definedName name="ㅋㄴㅍㅇㅁㅇㄴ" localSheetId="12">BlankMacro1</definedName>
    <definedName name="ㅋㄴㅍㅇㅁㅇㄴ" localSheetId="6">BlankMacro1</definedName>
    <definedName name="ㅋㄴㅍㅇㅁㅇㄴ">BlankMacro1</definedName>
    <definedName name="ㅋㅇㅎㄹ" localSheetId="12">BlankMacro1</definedName>
    <definedName name="ㅋㅇㅎㄹ" localSheetId="6">BlankMacro1</definedName>
    <definedName name="ㅋㅇㅎㄹ">BlankMacro1</definedName>
    <definedName name="ㅋㅌ" localSheetId="12">BlankMacro1</definedName>
    <definedName name="ㅋㅌ" localSheetId="6">BlankMacro1</definedName>
    <definedName name="ㅋㅌ">BlankMacro1</definedName>
    <definedName name="ㅋㅌㅍㅍㅋ" localSheetId="12">BlankMacro1</definedName>
    <definedName name="ㅋㅌㅍㅍㅋ" localSheetId="6">BlankMacro1</definedName>
    <definedName name="ㅋㅌㅍㅍㅋ">BlankMacro1</definedName>
    <definedName name="ㅋㅍㅊㅌ" localSheetId="12">BlankMacro1</definedName>
    <definedName name="ㅋㅍㅊㅌ" localSheetId="6">BlankMacro1</definedName>
    <definedName name="ㅋㅍㅊㅌ">BlankMacro1</definedName>
    <definedName name="ㅋㅎㄹㅊㅌ" localSheetId="12">BlankMacro1</definedName>
    <definedName name="ㅋㅎㄹㅊㅌ" localSheetId="6">BlankMacro1</definedName>
    <definedName name="ㅋㅎㄹㅊㅌ">BlankMacro1</definedName>
    <definedName name="코" localSheetId="12">BlankMacro1</definedName>
    <definedName name="코" localSheetId="6">BlankMacro1</definedName>
    <definedName name="코">BlankMacro1</definedName>
    <definedName name="ㅌ" localSheetId="12">BlankMacro1</definedName>
    <definedName name="ㅌ" localSheetId="6">BlankMacro1</definedName>
    <definedName name="ㅌ">BlankMacro1</definedName>
    <definedName name="ㅌㅊ픁ㅊ퓨" localSheetId="12">BlankMacro1</definedName>
    <definedName name="ㅌㅊ픁ㅊ퓨" localSheetId="6">BlankMacro1</definedName>
    <definedName name="ㅌㅊ픁ㅊ퓨">BlankMacro1</definedName>
    <definedName name="ㅌ홀" localSheetId="12">BlankMacro1</definedName>
    <definedName name="ㅌ홀" localSheetId="6">BlankMacro1</definedName>
    <definedName name="ㅌ홀">BlankMacro1</definedName>
    <definedName name="템플리트모듈1" localSheetId="12">BlankMacro1</definedName>
    <definedName name="템플리트모듈1" localSheetId="6">BlankMacro1</definedName>
    <definedName name="템플리트모듈1" localSheetId="13">BlankMacro1</definedName>
    <definedName name="템플리트모듈1">BlankMacro1</definedName>
    <definedName name="템플리트모듈2" localSheetId="12">BlankMacro1</definedName>
    <definedName name="템플리트모듈2" localSheetId="6">BlankMacro1</definedName>
    <definedName name="템플리트모듈2" localSheetId="13">BlankMacro1</definedName>
    <definedName name="템플리트모듈2">BlankMacro1</definedName>
    <definedName name="템플리트모듈3" localSheetId="12">BlankMacro1</definedName>
    <definedName name="템플리트모듈3" localSheetId="6">BlankMacro1</definedName>
    <definedName name="템플리트모듈3" localSheetId="13">BlankMacro1</definedName>
    <definedName name="템플리트모듈3">BlankMacro1</definedName>
    <definedName name="템플리트모듈4" localSheetId="12">BlankMacro1</definedName>
    <definedName name="템플리트모듈4" localSheetId="6">BlankMacro1</definedName>
    <definedName name="템플리트모듈4" localSheetId="13">BlankMacro1</definedName>
    <definedName name="템플리트모듈4">BlankMacro1</definedName>
    <definedName name="템플리트모듈5" localSheetId="12">BlankMacro1</definedName>
    <definedName name="템플리트모듈5" localSheetId="6">BlankMacro1</definedName>
    <definedName name="템플리트모듈5" localSheetId="13">BlankMacro1</definedName>
    <definedName name="템플리트모듈5">BlankMacro1</definedName>
    <definedName name="템플리트모듈6" localSheetId="12">BlankMacro1</definedName>
    <definedName name="템플리트모듈6" localSheetId="6">BlankMacro1</definedName>
    <definedName name="템플리트모듈6" localSheetId="13">BlankMacro1</definedName>
    <definedName name="템플리트모듈6">BlankMacro1</definedName>
    <definedName name="튳" localSheetId="12">BlankMacro1</definedName>
    <definedName name="튳" localSheetId="6">BlankMacro1</definedName>
    <definedName name="튳">BlankMacro1</definedName>
    <definedName name="특별시방서.">{"Book1"}</definedName>
    <definedName name="ㅍ" localSheetId="12">BlankMacro1</definedName>
    <definedName name="ㅍ" localSheetId="6">BlankMacro1</definedName>
    <definedName name="ㅍ">BlankMacro1</definedName>
    <definedName name="ㅍㄹ" localSheetId="12">BlankMacro1</definedName>
    <definedName name="ㅍㄹ" localSheetId="6">BlankMacro1</definedName>
    <definedName name="ㅍㄹ" localSheetId="13">BlankMacro1</definedName>
    <definedName name="ㅍㄹ">BlankMacro1</definedName>
    <definedName name="ㅍㅁㄴㅍㄴㅍ" localSheetId="12">BlankMacro1</definedName>
    <definedName name="ㅍㅁㄴㅍㄴㅍ" localSheetId="6">BlankMacro1</definedName>
    <definedName name="ㅍㅁㄴㅍㄴㅍ">BlankMacro1</definedName>
    <definedName name="ㅍㅊㅌ" localSheetId="12">BlankMacro1</definedName>
    <definedName name="ㅍㅊㅌ" localSheetId="6">BlankMacro1</definedName>
    <definedName name="ㅍㅊㅌ">BlankMacro1</definedName>
    <definedName name="ㅍ츝ㅊㅍ" localSheetId="12">BlankMacro1</definedName>
    <definedName name="ㅍ츝ㅊㅍ" localSheetId="6">BlankMacro1</definedName>
    <definedName name="ㅍ츝ㅊㅍ">BlankMacro1</definedName>
    <definedName name="ㅍㅋㅌㅊㅍㅊㅌ" localSheetId="12">BlankMacro1</definedName>
    <definedName name="ㅍㅋㅌㅊㅍㅊㅌ" localSheetId="6">BlankMacro1</definedName>
    <definedName name="ㅍㅋㅌㅊㅍㅊㅌ">BlankMacro1</definedName>
    <definedName name="ㅍㅌㅊㅊㅌ" localSheetId="12">BlankMacro1</definedName>
    <definedName name="ㅍㅌㅊㅊㅌ" localSheetId="6">BlankMacro1</definedName>
    <definedName name="ㅍㅌㅊㅊㅌ">BlankMacro1</definedName>
    <definedName name="ㅍㅌㅊㅋㅌㅊ" localSheetId="12">BlankMacro1</definedName>
    <definedName name="ㅍㅌㅊㅋㅌㅊ" localSheetId="6">BlankMacro1</definedName>
    <definedName name="ㅍㅌㅊㅋㅌㅊ">BlankMacro1</definedName>
    <definedName name="판교" localSheetId="12">BlankMacro1</definedName>
    <definedName name="판교" localSheetId="6">BlankMacro1</definedName>
    <definedName name="판교">BlankMacro1</definedName>
    <definedName name="평정서2" localSheetId="12">BlankMacro1</definedName>
    <definedName name="평정서2" localSheetId="6">BlankMacro1</definedName>
    <definedName name="평정서2">BlankMacro1</definedName>
    <definedName name="표지" localSheetId="12">BlankMacro1</definedName>
    <definedName name="표지" localSheetId="6">BlankMacro1</definedName>
    <definedName name="표지">BlankMacro1</definedName>
    <definedName name="표층">2.32</definedName>
    <definedName name="품위내역서" localSheetId="12">BlankMacro1</definedName>
    <definedName name="품위내역서" localSheetId="6">BlankMacro1</definedName>
    <definedName name="품위내역서">BlankMacro1</definedName>
    <definedName name="퓿튵츄" localSheetId="12">BlankMacro1</definedName>
    <definedName name="퓿튵츄" localSheetId="6">BlankMacro1</definedName>
    <definedName name="퓿튵츄">BlankMacro1</definedName>
    <definedName name="픁ㅊ퓨" localSheetId="12">BlankMacro1</definedName>
    <definedName name="픁ㅊ퓨" localSheetId="6">BlankMacro1</definedName>
    <definedName name="픁ㅊ퓨">BlankMacro1</definedName>
    <definedName name="필지별조사내역">{"Book1","2008덩굴제거(군청).xls"}</definedName>
    <definedName name="ㅎ" localSheetId="12">BlankMacro1</definedName>
    <definedName name="ㅎ" localSheetId="6">BlankMacro1</definedName>
    <definedName name="ㅎ">BlankMacro1</definedName>
    <definedName name="ㅎㄴㅇㅀ" localSheetId="12">BlankMacro1</definedName>
    <definedName name="ㅎㄴㅇㅀ" localSheetId="6">BlankMacro1</definedName>
    <definedName name="ㅎㄴㅇㅀ">BlankMacro1</definedName>
    <definedName name="ㅎㄹ" localSheetId="12">BlankMacro1</definedName>
    <definedName name="ㅎㄹ" localSheetId="6">BlankMacro1</definedName>
    <definedName name="ㅎㄹ">BlankMacro1</definedName>
    <definedName name="ㅎㄹㄹㅇㄶ" localSheetId="12">BlankMacro1</definedName>
    <definedName name="ㅎㄹㄹㅇㄶ" localSheetId="6">BlankMacro1</definedName>
    <definedName name="ㅎㄹㄹㅇㄶ">BlankMacro1</definedName>
    <definedName name="ㅎㄹㅇㄴ" localSheetId="12">BlankMacro1</definedName>
    <definedName name="ㅎㄹㅇㄴ" localSheetId="6">BlankMacro1</definedName>
    <definedName name="ㅎㄹㅇㄴ">BlankMacro1</definedName>
    <definedName name="ㅎㅁㅎ" localSheetId="12">BlankMacro1</definedName>
    <definedName name="ㅎㅁㅎ" localSheetId="6">BlankMacro1</definedName>
    <definedName name="ㅎㅁㅎ" localSheetId="13">BlankMacro1</definedName>
    <definedName name="ㅎㅁㅎ">BlankMacro1</definedName>
    <definedName name="ㅎㅂㅂㅂㅂㅂㅂㅂㅂ" localSheetId="12">BlankMacro1</definedName>
    <definedName name="ㅎㅂㅂㅂㅂㅂㅂㅂㅂ" localSheetId="6">BlankMacro1</definedName>
    <definedName name="ㅎㅂㅂㅂㅂㅂㅂㅂㅂ">BlankMacro1</definedName>
    <definedName name="ㅎㅂㅂㅂㅂㅂㅂㅂㅂㅁ" localSheetId="12">BlankMacro1</definedName>
    <definedName name="ㅎㅂㅂㅂㅂㅂㅂㅂㅂㅁ" localSheetId="6">BlankMacro1</definedName>
    <definedName name="ㅎㅂㅂㅂㅂㅂㅂㅂㅂㅁ">BlankMacro1</definedName>
    <definedName name="ㅎㅇㄴㅀ" localSheetId="12">BlankMacro1</definedName>
    <definedName name="ㅎㅇㄴㅀ" localSheetId="6">BlankMacro1</definedName>
    <definedName name="ㅎㅇㄴㅀ">BlankMacro1</definedName>
    <definedName name="ㅎㅇㄹ" localSheetId="12">BlankMacro1</definedName>
    <definedName name="ㅎㅇㄹ" localSheetId="6">BlankMacro1</definedName>
    <definedName name="ㅎㅇㄹ">BlankMacro1</definedName>
    <definedName name="하진이보" localSheetId="12">BlankMacro1</definedName>
    <definedName name="하진이보" localSheetId="6">BlankMacro1</definedName>
    <definedName name="하진이보">BlankMacro1</definedName>
    <definedName name="하화" localSheetId="12">BlankMacro1</definedName>
    <definedName name="하화" localSheetId="6">BlankMacro1</definedName>
    <definedName name="하화">BlankMacro1</definedName>
    <definedName name="한" localSheetId="12">BlankMacro1</definedName>
    <definedName name="한" localSheetId="6">BlankMacro1</definedName>
    <definedName name="한">BlankMacro1</definedName>
    <definedName name="해" localSheetId="12">BlankMacro1</definedName>
    <definedName name="해" localSheetId="6">BlankMacro1</definedName>
    <definedName name="해">BlankMacro1</definedName>
    <definedName name="해룡" localSheetId="12">BlankMacro1</definedName>
    <definedName name="해룡" localSheetId="6">BlankMacro1</definedName>
    <definedName name="해룡">BlankMacro1</definedName>
    <definedName name="헐기" localSheetId="12">BlankMacro1</definedName>
    <definedName name="헐기" localSheetId="6">BlankMacro1</definedName>
    <definedName name="헐기">BlankMacro1</definedName>
    <definedName name="헐기16" localSheetId="12">BlankMacro1</definedName>
    <definedName name="헐기16" localSheetId="6">BlankMacro1</definedName>
    <definedName name="헐기16">BlankMacro1</definedName>
    <definedName name="헐기17" localSheetId="12">BlankMacro1</definedName>
    <definedName name="헐기17" localSheetId="6">BlankMacro1</definedName>
    <definedName name="헐기17">BlankMacro1</definedName>
    <definedName name="현장사진.">{"Book1"}</definedName>
    <definedName name="현장사진..">{"Book1"}</definedName>
    <definedName name="현장사진...">{"Book1"}</definedName>
    <definedName name="현장사진....">{"Book1"}</definedName>
    <definedName name="호" localSheetId="12">BlankMacro1</definedName>
    <definedName name="호" localSheetId="6">BlankMacro1</definedName>
    <definedName name="호">BlankMacro1</definedName>
    <definedName name="홍ㄹ" localSheetId="12">BlankMacro1</definedName>
    <definedName name="홍ㄹ" localSheetId="6">BlankMacro1</definedName>
    <definedName name="홍ㄹ">BlankMacro1</definedName>
    <definedName name="화강석두껍돌">15992</definedName>
    <definedName name="화강석두껍돌100">29319</definedName>
    <definedName name="화강석판석30">53306</definedName>
    <definedName name="횡면벽2" localSheetId="12">BlankMacro1</definedName>
    <definedName name="횡면벽2" localSheetId="6">BlankMacro1</definedName>
    <definedName name="횡면벽2">BlankMacro1</definedName>
    <definedName name="횡배수관집계본선" localSheetId="12">BlankMacro1</definedName>
    <definedName name="횡배수관집계본선" localSheetId="6">BlankMacro1</definedName>
    <definedName name="횡배수관집계본선">BlankMacro1</definedName>
    <definedName name="횡현황본선" localSheetId="12">BlankMacro1</definedName>
    <definedName name="횡현황본선" localSheetId="6">BlankMacro1</definedName>
    <definedName name="횡현황본선">BlankMacro1</definedName>
    <definedName name="횡현황부체" localSheetId="12">BlankMacro1</definedName>
    <definedName name="횡현황부체" localSheetId="6">BlankMacro1</definedName>
    <definedName name="횡현황부체">BlankMacro1</definedName>
    <definedName name="ㅏ" localSheetId="12">BlankMacro1</definedName>
    <definedName name="ㅏ" localSheetId="6">BlankMacro1</definedName>
    <definedName name="ㅏ">BlankMacro1</definedName>
    <definedName name="ㅏㄹ하ㅗㄹ홓" localSheetId="12">BlankMacro1</definedName>
    <definedName name="ㅏㄹ하ㅗㄹ홓" localSheetId="6">BlankMacro1</definedName>
    <definedName name="ㅏㄹ하ㅗㄹ홓">BlankMacro1</definedName>
    <definedName name="ㅏㄹ하ㅗㅎㅎ랗" localSheetId="12">BlankMacro1</definedName>
    <definedName name="ㅏㄹ하ㅗㅎㅎ랗" localSheetId="6">BlankMacro1</definedName>
    <definedName name="ㅏㄹ하ㅗㅎㅎ랗">BlankMacro1</definedName>
    <definedName name="ㅏㅀ" localSheetId="12">BlankMacro1</definedName>
    <definedName name="ㅏㅀ" localSheetId="6">BlankMacro1</definedName>
    <definedName name="ㅏㅀ">BlankMacro1</definedName>
    <definedName name="ㅏㅏ" localSheetId="12">BlankMacro1</definedName>
    <definedName name="ㅏㅏ" localSheetId="6">BlankMacro1</definedName>
    <definedName name="ㅏㅏ">BlankMacro1</definedName>
    <definedName name="ㅏㅓ" localSheetId="12">BlankMacro1</definedName>
    <definedName name="ㅏㅓ" localSheetId="6">BlankMacro1</definedName>
    <definedName name="ㅏㅓ">BlankMacro1</definedName>
    <definedName name="ㅏㅓㅣ허" localSheetId="12">BlankMacro1</definedName>
    <definedName name="ㅏㅓㅣ허" localSheetId="6">BlankMacro1</definedName>
    <definedName name="ㅏㅓㅣ허">BlankMacro1</definedName>
    <definedName name="ㅐㅓㅐ">{"Book1"}</definedName>
    <definedName name="ㅑㅕㅛㅑ" localSheetId="12">BlankMacro1</definedName>
    <definedName name="ㅑㅕㅛㅑ" localSheetId="6">BlankMacro1</definedName>
    <definedName name="ㅑㅕㅛㅑ">BlankMacro1</definedName>
    <definedName name="ㅓ" localSheetId="12">BlankMacro1</definedName>
    <definedName name="ㅓ" localSheetId="6">BlankMacro1</definedName>
    <definedName name="ㅓ">BlankMacro1</definedName>
    <definedName name="ㅓ76ㅕㅛㅑㅓ" localSheetId="12">BlankMacro1</definedName>
    <definedName name="ㅓ76ㅕㅛㅑㅓ" localSheetId="6">BlankMacro1</definedName>
    <definedName name="ㅓ76ㅕㅛㅑㅓ">BlankMacro1</definedName>
    <definedName name="ㅓㄴㅇㄹ" localSheetId="12">BlankMacro1</definedName>
    <definedName name="ㅓㄴㅇㄹ" localSheetId="6">BlankMacro1</definedName>
    <definedName name="ㅓㄴㅇㄹ">BlankMacro1</definedName>
    <definedName name="ㅓㅀ" localSheetId="12">BlankMacro1</definedName>
    <definedName name="ㅓㅀ" localSheetId="6">BlankMacro1</definedName>
    <definedName name="ㅓㅀ">BlankMacro1</definedName>
    <definedName name="ㅓㅎ" localSheetId="12">BlankMacro1</definedName>
    <definedName name="ㅓㅎ" localSheetId="6">BlankMacro1</definedName>
    <definedName name="ㅓㅎ">BlankMacro1</definedName>
    <definedName name="ㅓㅎㄹㅇ헐" localSheetId="12">BlankMacro1</definedName>
    <definedName name="ㅓㅎㄹㅇ헐" localSheetId="6">BlankMacro1</definedName>
    <definedName name="ㅓㅎㄹㅇ헐">BlankMacro1</definedName>
    <definedName name="ㅓ허">{"Book1"}</definedName>
    <definedName name="ㅓㅏㅣ" localSheetId="12">BlankMacro1</definedName>
    <definedName name="ㅓㅏㅣ" localSheetId="6">BlankMacro1</definedName>
    <definedName name="ㅓㅏㅣ">BlankMacro1</definedName>
    <definedName name="ㅓㅏㅣㅏㅓ" localSheetId="12">BlankMacro1</definedName>
    <definedName name="ㅓㅏㅣㅏㅓ" localSheetId="6">BlankMacro1</definedName>
    <definedName name="ㅓㅏㅣㅏㅓ">BlankMacro1</definedName>
    <definedName name="ㅓㅏㅣㅣㅓㅣㅏㅓ" localSheetId="12">BlankMacro1</definedName>
    <definedName name="ㅓㅏㅣㅣㅓㅣㅏㅓ" localSheetId="6">BlankMacro1</definedName>
    <definedName name="ㅓㅏㅣㅣㅓㅣㅏㅓ">BlankMacro1</definedName>
    <definedName name="ㅓㅗㅇ러ㅗㅎㄹ" localSheetId="12">BlankMacro1</definedName>
    <definedName name="ㅓㅗㅇ러ㅗㅎㄹ" localSheetId="6">BlankMacro1</definedName>
    <definedName name="ㅓㅗㅇ러ㅗㅎㄹ">BlankMacro1</definedName>
    <definedName name="ㅓㅗ허" localSheetId="12">BlankMacro1</definedName>
    <definedName name="ㅓㅗ허" localSheetId="6">BlankMacro1</definedName>
    <definedName name="ㅓㅗ허">BlankMacro1</definedName>
    <definedName name="ㅓㅘㅣ" localSheetId="12">BlankMacro1</definedName>
    <definedName name="ㅓㅘㅣ" localSheetId="6">BlankMacro1</definedName>
    <definedName name="ㅓㅘㅣ">BlankMacro1</definedName>
    <definedName name="ㅓㅚㅗㅓㅣㅗㅓ" localSheetId="12">BlankMacro1</definedName>
    <definedName name="ㅓㅚㅗㅓㅣㅗㅓ" localSheetId="6">BlankMacro1</definedName>
    <definedName name="ㅓㅚㅗㅓㅣㅗㅓ">BlankMacro1</definedName>
    <definedName name="ㅕ46ㅅㄱ" localSheetId="12">BlankMacro1</definedName>
    <definedName name="ㅕ46ㅅㄱ" localSheetId="6">BlankMacro1</definedName>
    <definedName name="ㅕ46ㅅㄱ">BlankMacro1</definedName>
    <definedName name="ㅕ쇼" localSheetId="12">BlankMacro1</definedName>
    <definedName name="ㅕ쇼" localSheetId="6">BlankMacro1</definedName>
    <definedName name="ㅕ쇼">BlankMacro1</definedName>
    <definedName name="ㅕㅑㅅ" localSheetId="12">BlankMacro1</definedName>
    <definedName name="ㅕㅑㅅ" localSheetId="6">BlankMacro1</definedName>
    <definedName name="ㅕㅑㅅ">BlankMacro1</definedName>
    <definedName name="ㅕㅑㅐㅕ" localSheetId="12">BlankMacro1</definedName>
    <definedName name="ㅕㅑㅐㅕ" localSheetId="6">BlankMacro1</definedName>
    <definedName name="ㅕㅑㅐㅕ">BlankMacro1</definedName>
    <definedName name="ㅕㅕ" localSheetId="12">BlankMacro1</definedName>
    <definedName name="ㅕㅕ" localSheetId="6">BlankMacro1</definedName>
    <definedName name="ㅕㅕ">BlankMacro1</definedName>
    <definedName name="ㅕㅕㅕㄱㄱ" localSheetId="12">BlankMacro1</definedName>
    <definedName name="ㅕㅕㅕㄱㄱ" localSheetId="6">BlankMacro1</definedName>
    <definedName name="ㅕㅕㅕㄱㄱ">BlankMacro1</definedName>
    <definedName name="ㅕㅛㅑ쇼ㅕ" localSheetId="12">BlankMacro1</definedName>
    <definedName name="ㅕㅛㅑ쇼ㅕ" localSheetId="6">BlankMacro1</definedName>
    <definedName name="ㅕㅛㅑ쇼ㅕ">BlankMacro1</definedName>
    <definedName name="ㅕㅛㅑㅛㅑ" localSheetId="12">BlankMacro1</definedName>
    <definedName name="ㅕㅛㅑㅛㅑ" localSheetId="6">BlankMacro1</definedName>
    <definedName name="ㅕㅛㅑㅛㅑ">BlankMacro1</definedName>
    <definedName name="ㅗㄹㅇㄴ" localSheetId="12">BlankMacro1</definedName>
    <definedName name="ㅗㄹㅇㄴ" localSheetId="6">BlankMacro1</definedName>
    <definedName name="ㅗㄹㅇㄴ">BlankMacro1</definedName>
    <definedName name="ㅗㅇㄴㄹ" localSheetId="12">BlankMacro1</definedName>
    <definedName name="ㅗㅇㄴㄹ" localSheetId="6">BlankMacro1</definedName>
    <definedName name="ㅗㅇㄴㄹ">BlankMacro1</definedName>
    <definedName name="ㅗㅇㄴ롤ㄴ온온ㅇㄹㄴㅇㄴㅇ" localSheetId="12">BlankMacro1</definedName>
    <definedName name="ㅗㅇㄴ롤ㄴ온온ㅇㄹㄴㅇㄴㅇ" localSheetId="6">BlankMacro1</definedName>
    <definedName name="ㅗㅇㄴ롤ㄴ온온ㅇㄹㄴㅇㄴㅇ">BlankMacro1</definedName>
    <definedName name="ㅗㅇㄹ" localSheetId="12">BlankMacro1</definedName>
    <definedName name="ㅗㅇㄹ" localSheetId="6">BlankMacro1</definedName>
    <definedName name="ㅗㅇㄹ">BlankMacro1</definedName>
    <definedName name="ㅗㅎㄹ" localSheetId="12">BlankMacro1</definedName>
    <definedName name="ㅗㅎㄹ" localSheetId="6">BlankMacro1</definedName>
    <definedName name="ㅗㅎㄹ">BlankMacro1</definedName>
    <definedName name="ㅗㅎㅇㄴㅀ" localSheetId="12">BlankMacro1</definedName>
    <definedName name="ㅗㅎㅇㄴㅀ" localSheetId="6">BlankMacro1</definedName>
    <definedName name="ㅗㅎㅇㄴㅀ">BlankMacro1</definedName>
    <definedName name="ㅗㅓㅣㅏㅗ" localSheetId="12">BlankMacro1</definedName>
    <definedName name="ㅗㅓㅣㅏㅗ" localSheetId="6">BlankMacro1</definedName>
    <definedName name="ㅗㅓㅣㅏㅗ">BlankMacro1</definedName>
    <definedName name="ㅗㅓㅣㅓㅚㅗㅓ" localSheetId="12">BlankMacro1</definedName>
    <definedName name="ㅗㅓㅣㅓㅚㅗㅓ" localSheetId="6">BlankMacro1</definedName>
    <definedName name="ㅗㅓㅣㅓㅚㅗㅓ">BlankMacro1</definedName>
    <definedName name="ㅗㅓㅣㅗㅓㅣ" localSheetId="12">BlankMacro1</definedName>
    <definedName name="ㅗㅓㅣㅗㅓㅣ" localSheetId="6">BlankMacro1</definedName>
    <definedName name="ㅗㅓㅣㅗㅓㅣ">BlankMacro1</definedName>
    <definedName name="ㅗㅓㅣㅗㅓㅣㅘ" localSheetId="12">BlankMacro1</definedName>
    <definedName name="ㅗㅓㅣㅗㅓㅣㅘ" localSheetId="6">BlankMacro1</definedName>
    <definedName name="ㅗㅓㅣㅗㅓㅣㅘ">BlankMacro1</definedName>
    <definedName name="ㅗㅗ" localSheetId="12">BlankMacro1</definedName>
    <definedName name="ㅗㅗ" localSheetId="6">BlankMacro1</definedName>
    <definedName name="ㅗㅗ">BlankMacro1</definedName>
    <definedName name="ㅘㅇ">{"Book1"}</definedName>
    <definedName name="ㅛ" localSheetId="12">BlankMacro1</definedName>
    <definedName name="ㅛ" localSheetId="6">BlankMacro1</definedName>
    <definedName name="ㅛ">BlankMacro1</definedName>
    <definedName name="ㅛㄷㄱ죡ㄷ죠" localSheetId="12">BlankMacro1</definedName>
    <definedName name="ㅛㄷㄱ죡ㄷ죠" localSheetId="6">BlankMacro1</definedName>
    <definedName name="ㅛㄷㄱ죡ㄷ죠">BlankMacro1</definedName>
    <definedName name="ㅛㄷ굑ㄷ죧죠" localSheetId="12">BlankMacro1</definedName>
    <definedName name="ㅛㄷ굑ㄷ죧죠" localSheetId="6">BlankMacro1</definedName>
    <definedName name="ㅛㄷ굑ㄷ죧죠">BlankMacro1</definedName>
    <definedName name="ㅛㅅ" localSheetId="12">BlankMacro1</definedName>
    <definedName name="ㅛㅅ" localSheetId="6">BlankMacro1</definedName>
    <definedName name="ㅛㅅ">BlankMacro1</definedName>
    <definedName name="ㅛ샤ㅕ" localSheetId="12">BlankMacro1</definedName>
    <definedName name="ㅛ샤ㅕ" localSheetId="6">BlankMacro1</definedName>
    <definedName name="ㅛ샤ㅕ">BlankMacro1</definedName>
    <definedName name="ㅛㅕ샤" localSheetId="12">BlankMacro1</definedName>
    <definedName name="ㅛㅕ샤" localSheetId="6">BlankMacro1</definedName>
    <definedName name="ㅛㅕ샤">BlankMacro1</definedName>
    <definedName name="ㅛㅕㅑㅅ" localSheetId="12">BlankMacro1</definedName>
    <definedName name="ㅛㅕㅑㅅ" localSheetId="6">BlankMacro1</definedName>
    <definedName name="ㅛㅕㅑㅅ">BlankMacro1</definedName>
    <definedName name="ㅜㄴㄹ오" localSheetId="12">BlankMacro1</definedName>
    <definedName name="ㅜㄴㄹ오" localSheetId="6">BlankMacro1</definedName>
    <definedName name="ㅜㄴㄹ오">BlankMacro1</definedName>
    <definedName name="ㅜㅜ" localSheetId="12">BlankMacro1</definedName>
    <definedName name="ㅜㅜ" localSheetId="6">BlankMacro1</definedName>
    <definedName name="ㅜㅜ">BlankMacro1</definedName>
    <definedName name="ㅜㅡㅠ" localSheetId="12">BlankMacro1</definedName>
    <definedName name="ㅜㅡㅠ" localSheetId="6">BlankMacro1</definedName>
    <definedName name="ㅜㅡㅠ">BlankMacro1</definedName>
    <definedName name="ㅠ" localSheetId="12">BlankMacro1</definedName>
    <definedName name="ㅠ" localSheetId="6">BlankMacro1</definedName>
    <definedName name="ㅠ">BlankMacro1</definedName>
    <definedName name="ㅠㅍ" localSheetId="12">BlankMacro1</definedName>
    <definedName name="ㅠㅍ" localSheetId="6">BlankMacro1</definedName>
    <definedName name="ㅠㅍ">BlankMacro1</definedName>
    <definedName name="ㅠㅍㅊ" localSheetId="12">BlankMacro1</definedName>
    <definedName name="ㅠㅍㅊ" localSheetId="6">BlankMacro1</definedName>
    <definedName name="ㅠㅍㅊ">BlankMacro1</definedName>
    <definedName name="ㅠ화호" localSheetId="12">BlankMacro1</definedName>
    <definedName name="ㅠ화호" localSheetId="6">BlankMacro1</definedName>
    <definedName name="ㅠ화호">BlankMacro1</definedName>
    <definedName name="ㅠㅗ하ㅓ" localSheetId="12">BlankMacro1</definedName>
    <definedName name="ㅠㅗ하ㅓ" localSheetId="6">BlankMacro1</definedName>
    <definedName name="ㅠㅗ하ㅓ">BlankMacro1</definedName>
    <definedName name="ㅡ" localSheetId="12">BlankMacro1</definedName>
    <definedName name="ㅡ" localSheetId="6">BlankMacro1</definedName>
    <definedName name="ㅡ">BlankMacro1</definedName>
    <definedName name="ㅡ퓨" localSheetId="12">BlankMacro1</definedName>
    <definedName name="ㅡ퓨" localSheetId="6">BlankMacro1</definedName>
    <definedName name="ㅡ퓨">BlankMacro1</definedName>
    <definedName name="ㅡㅜㅠㅡㅠ프" localSheetId="12">BlankMacro1</definedName>
    <definedName name="ㅡㅜㅠㅡㅠ프" localSheetId="6">BlankMacro1</definedName>
    <definedName name="ㅡㅜㅠㅡㅠ프">BlankMacro1</definedName>
    <definedName name="ㅣㅇ라ㅓㅣ" localSheetId="12">BlankMacro1</definedName>
    <definedName name="ㅣㅇ라ㅓㅣ" localSheetId="6">BlankMacro1</definedName>
    <definedName name="ㅣㅇ라ㅓㅣ">BlankMacro1</definedName>
    <definedName name="ㅣㅏ어ㅏ리" localSheetId="12">BlankMacro1</definedName>
    <definedName name="ㅣㅏ어ㅏ리" localSheetId="6">BlankMacro1</definedName>
    <definedName name="ㅣㅏ어ㅏ리">BlankMacro1</definedName>
    <definedName name="ㅣㅓㅏㅓ" localSheetId="12">BlankMacro1</definedName>
    <definedName name="ㅣㅓㅏㅓ" localSheetId="6">BlankMacro1</definedName>
    <definedName name="ㅣㅓㅏㅓ">BlankMacro1</definedName>
    <definedName name="ㅣㅓㅚㅓㅏ" localSheetId="12">BlankMacro1</definedName>
    <definedName name="ㅣㅓㅚㅓㅏ" localSheetId="6">BlankMacro1</definedName>
    <definedName name="ㅣㅓㅚㅓㅏ">BlankMacro1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22" i="4" l="1"/>
  <c r="K14" i="65" l="1"/>
  <c r="F11" i="4" l="1"/>
  <c r="J6" i="58" l="1"/>
  <c r="D14" i="79" l="1"/>
  <c r="H14" i="79" l="1"/>
  <c r="F14" i="79"/>
  <c r="F15" i="79" s="1"/>
  <c r="E14" i="79"/>
  <c r="O14" i="4" l="1"/>
  <c r="O13" i="4"/>
  <c r="M14" i="4"/>
  <c r="M13" i="4"/>
  <c r="I11" i="48"/>
  <c r="E11" i="58" s="1"/>
  <c r="H12" i="48"/>
  <c r="G13" i="4"/>
  <c r="H11" i="48" s="1"/>
  <c r="F13" i="4"/>
  <c r="G11" i="48" s="1"/>
  <c r="G12" i="48"/>
  <c r="E12" i="48"/>
  <c r="E13" i="4"/>
  <c r="E11" i="48" s="1"/>
  <c r="D13" i="4"/>
  <c r="N13" i="4" l="1"/>
  <c r="P13" i="4"/>
  <c r="I12" i="48" l="1"/>
  <c r="E12" i="58" s="1"/>
  <c r="N14" i="4"/>
  <c r="P14" i="4"/>
  <c r="S29" i="39" l="1"/>
  <c r="S28" i="39"/>
  <c r="F12" i="4" l="1"/>
  <c r="H17" i="58" l="1"/>
  <c r="L6" i="46" l="1"/>
  <c r="P6" i="2" l="1"/>
  <c r="J8" i="58"/>
  <c r="J9" i="58"/>
  <c r="F10" i="4" l="1"/>
  <c r="T14" i="2" l="1"/>
  <c r="S21" i="39"/>
  <c r="F9" i="4" l="1"/>
  <c r="F8" i="4"/>
  <c r="M17" i="58" l="1"/>
  <c r="F17" i="58"/>
  <c r="L17" i="58"/>
  <c r="I10" i="48"/>
  <c r="E10" i="58" s="1"/>
  <c r="N10" i="58" s="1"/>
  <c r="I9" i="48"/>
  <c r="E9" i="58" s="1"/>
  <c r="I8" i="48"/>
  <c r="E8" i="58" s="1"/>
  <c r="I7" i="48"/>
  <c r="E7" i="58" s="1"/>
  <c r="K7" i="58" s="1"/>
  <c r="O12" i="4"/>
  <c r="P12" i="4" s="1"/>
  <c r="M12" i="4"/>
  <c r="N12" i="4" s="1"/>
  <c r="G12" i="4"/>
  <c r="H10" i="48" s="1"/>
  <c r="G10" i="48"/>
  <c r="E12" i="4"/>
  <c r="E10" i="48" s="1"/>
  <c r="D12" i="4"/>
  <c r="O11" i="4"/>
  <c r="P11" i="4" s="1"/>
  <c r="M11" i="4"/>
  <c r="G11" i="4"/>
  <c r="H9" i="48" s="1"/>
  <c r="G9" i="48"/>
  <c r="E11" i="4"/>
  <c r="E9" i="48" s="1"/>
  <c r="D11" i="4"/>
  <c r="O10" i="4"/>
  <c r="P10" i="4" s="1"/>
  <c r="M10" i="4"/>
  <c r="N10" i="4" s="1"/>
  <c r="K8" i="48"/>
  <c r="J8" i="48" s="1"/>
  <c r="G10" i="4"/>
  <c r="H8" i="48" s="1"/>
  <c r="G8" i="48"/>
  <c r="E10" i="4"/>
  <c r="E8" i="48" s="1"/>
  <c r="O9" i="4"/>
  <c r="P9" i="4" s="1"/>
  <c r="M9" i="4"/>
  <c r="G9" i="4"/>
  <c r="H7" i="48" s="1"/>
  <c r="G7" i="48"/>
  <c r="E9" i="4"/>
  <c r="E7" i="48" s="1"/>
  <c r="D9" i="4"/>
  <c r="N9" i="4" l="1"/>
  <c r="N11" i="4"/>
  <c r="G8" i="58"/>
  <c r="K8" i="58"/>
  <c r="G9" i="58"/>
  <c r="K9" i="58"/>
  <c r="G7" i="58"/>
  <c r="G10" i="58"/>
  <c r="K7" i="48"/>
  <c r="J7" i="48" s="1"/>
  <c r="K9" i="48" l="1"/>
  <c r="J9" i="48" s="1"/>
  <c r="E12" i="46" l="1"/>
  <c r="S22" i="39" s="1"/>
  <c r="BM3" i="65" l="1"/>
  <c r="D3" i="65" l="1"/>
  <c r="D3" i="58" s="1"/>
  <c r="N20" i="65"/>
  <c r="N8" i="65"/>
  <c r="N11" i="65" l="1"/>
  <c r="L4" i="58" l="1"/>
  <c r="J4" i="58"/>
  <c r="E3" i="61" l="1"/>
  <c r="B6" i="61" l="1"/>
  <c r="AK5" i="59" l="1"/>
  <c r="L24" i="4" l="1"/>
  <c r="D3" i="53"/>
  <c r="O22" i="4"/>
  <c r="M22" i="4"/>
  <c r="K22" i="4"/>
  <c r="O8" i="4"/>
  <c r="M8" i="4"/>
  <c r="N8" i="4" s="1"/>
  <c r="G8" i="4"/>
  <c r="H6" i="48" s="1"/>
  <c r="G6" i="48"/>
  <c r="E8" i="4"/>
  <c r="E6" i="48" s="1"/>
  <c r="D8" i="4"/>
  <c r="E7" i="4"/>
  <c r="D7" i="4"/>
  <c r="D3" i="4"/>
  <c r="I6" i="48"/>
  <c r="D3" i="48"/>
  <c r="D3" i="47"/>
  <c r="I25" i="58"/>
  <c r="P17" i="58" s="1"/>
  <c r="Y17" i="58"/>
  <c r="V17" i="58"/>
  <c r="S17" i="58"/>
  <c r="V15" i="58"/>
  <c r="P15" i="58"/>
  <c r="J15" i="58"/>
  <c r="H15" i="58"/>
  <c r="AA12" i="58"/>
  <c r="X12" i="58"/>
  <c r="U12" i="58"/>
  <c r="R12" i="58"/>
  <c r="AA11" i="58"/>
  <c r="X11" i="58"/>
  <c r="U11" i="58"/>
  <c r="R11" i="58"/>
  <c r="AA10" i="58"/>
  <c r="X10" i="58"/>
  <c r="U10" i="58"/>
  <c r="R10" i="58"/>
  <c r="AA9" i="58"/>
  <c r="X9" i="58"/>
  <c r="U9" i="58"/>
  <c r="R9" i="58"/>
  <c r="AA8" i="58"/>
  <c r="X8" i="58"/>
  <c r="U8" i="58"/>
  <c r="R8" i="58"/>
  <c r="AA7" i="58"/>
  <c r="X7" i="58"/>
  <c r="U7" i="58"/>
  <c r="R7" i="58"/>
  <c r="L15" i="58"/>
  <c r="D46" i="2"/>
  <c r="D9" i="2"/>
  <c r="P4" i="2"/>
  <c r="AK5" i="42"/>
  <c r="K88" i="45"/>
  <c r="K48" i="45"/>
  <c r="K28" i="45"/>
  <c r="P19" i="45"/>
  <c r="P39" i="45" s="1"/>
  <c r="P59" i="45" s="1"/>
  <c r="P79" i="45" s="1"/>
  <c r="P99" i="45" s="1"/>
  <c r="P119" i="45" s="1"/>
  <c r="V31" i="39"/>
  <c r="S23" i="39"/>
  <c r="T12" i="39"/>
  <c r="D9" i="39"/>
  <c r="E3" i="39"/>
  <c r="E16" i="39" s="1"/>
  <c r="E6" i="58" l="1"/>
  <c r="U13" i="58"/>
  <c r="U17" i="58" s="1"/>
  <c r="R13" i="58"/>
  <c r="R17" i="58" s="1"/>
  <c r="X13" i="58"/>
  <c r="X17" i="58" s="1"/>
  <c r="AA13" i="58"/>
  <c r="AA17" i="58" s="1"/>
  <c r="AC8" i="58"/>
  <c r="AC7" i="58"/>
  <c r="AC9" i="58"/>
  <c r="K6" i="48"/>
  <c r="J6" i="48" s="1"/>
  <c r="N7" i="4"/>
  <c r="N6" i="4" s="1"/>
  <c r="N22" i="4" s="1"/>
  <c r="P8" i="4"/>
  <c r="N13" i="58" l="1"/>
  <c r="O17" i="58" s="1"/>
  <c r="K6" i="58"/>
  <c r="E13" i="58"/>
  <c r="I13" i="58"/>
  <c r="I17" i="58" s="1"/>
  <c r="G6" i="58"/>
  <c r="G13" i="58" s="1"/>
  <c r="G17" i="58" s="1"/>
  <c r="P7" i="4"/>
  <c r="P6" i="4" s="1"/>
  <c r="P22" i="4" s="1"/>
  <c r="N17" i="58" l="1"/>
  <c r="M19" i="58"/>
  <c r="L19" i="58"/>
  <c r="AC6" i="58"/>
  <c r="G26" i="47" l="1"/>
  <c r="Y10" i="2"/>
  <c r="AN10" i="2" s="1"/>
  <c r="J10" i="58" l="1"/>
  <c r="K10" i="58" s="1"/>
  <c r="AC10" i="58" s="1"/>
  <c r="J11" i="58"/>
  <c r="K11" i="58" s="1"/>
  <c r="AC11" i="58" s="1"/>
  <c r="J12" i="58"/>
  <c r="K12" i="58" s="1"/>
  <c r="AC12" i="58" s="1"/>
  <c r="K14" i="4"/>
  <c r="L14" i="4" l="1"/>
  <c r="K10" i="48"/>
  <c r="J10" i="48" s="1"/>
  <c r="AC13" i="58"/>
  <c r="K13" i="58"/>
  <c r="K17" i="58" s="1"/>
  <c r="AB17" i="58" s="1"/>
  <c r="J12" i="65" s="1"/>
  <c r="AI13" i="58" l="1"/>
  <c r="K12" i="48"/>
  <c r="J12" i="48" s="1"/>
  <c r="J14" i="4"/>
  <c r="K11" i="48"/>
  <c r="J11" i="48" s="1"/>
  <c r="N14" i="65"/>
  <c r="J21" i="65"/>
  <c r="L22" i="4"/>
  <c r="AD13" i="58" s="1"/>
  <c r="AE13" i="58" s="1"/>
  <c r="J22" i="4" l="1"/>
  <c r="K5" i="48"/>
  <c r="K16" i="48"/>
  <c r="J16" i="48"/>
  <c r="J26" i="65"/>
  <c r="Q18" i="65"/>
  <c r="Q9" i="65"/>
  <c r="Q6" i="65"/>
  <c r="J5" i="48"/>
  <c r="Q12" i="65"/>
  <c r="Q21" i="65" l="1"/>
  <c r="N21" i="47" l="1"/>
  <c r="AP25" i="39" l="1"/>
  <c r="AA25" i="39" s="1"/>
  <c r="AP24" i="39"/>
  <c r="AA24" i="39" s="1"/>
  <c r="G28" i="47" l="1"/>
  <c r="AP26" i="39" l="1"/>
  <c r="AA26" i="39" s="1"/>
  <c r="P25" i="47"/>
</calcChain>
</file>

<file path=xl/sharedStrings.xml><?xml version="1.0" encoding="utf-8"?>
<sst xmlns="http://schemas.openxmlformats.org/spreadsheetml/2006/main" count="447" uniqueCount="333">
  <si>
    <t>ha</t>
    <phoneticPr fontId="3" type="noConversion"/>
  </si>
  <si>
    <t xml:space="preserve">            </t>
  </si>
  <si>
    <t xml:space="preserve">4. 현장설명 </t>
  </si>
  <si>
    <t>합계</t>
    <phoneticPr fontId="3" type="noConversion"/>
  </si>
  <si>
    <t>6. 임소반 구획</t>
    <phoneticPr fontId="3" type="noConversion"/>
  </si>
  <si>
    <t>공종</t>
    <phoneticPr fontId="8" type="noConversion"/>
  </si>
  <si>
    <t>비 고</t>
    <phoneticPr fontId="8" type="noConversion"/>
  </si>
  <si>
    <t>계</t>
    <phoneticPr fontId="8" type="noConversion"/>
  </si>
  <si>
    <t>(금액단위:원)</t>
    <phoneticPr fontId="3" type="noConversion"/>
  </si>
  <si>
    <t>비  고</t>
    <phoneticPr fontId="3" type="noConversion"/>
  </si>
  <si>
    <t>단위</t>
    <phoneticPr fontId="3" type="noConversion"/>
  </si>
  <si>
    <t>:</t>
  </si>
  <si>
    <t>현       장       사       진</t>
    <phoneticPr fontId="3" type="noConversion"/>
  </si>
  <si>
    <t>표준지
번 호</t>
    <phoneticPr fontId="3" type="noConversion"/>
  </si>
  <si>
    <t>T  M 좌 표(도쿄)</t>
    <phoneticPr fontId="3" type="noConversion"/>
  </si>
  <si>
    <t>X</t>
    <phoneticPr fontId="3" type="noConversion"/>
  </si>
  <si>
    <t>Y</t>
    <phoneticPr fontId="3" type="noConversion"/>
  </si>
  <si>
    <t>설  계  설  명  서</t>
    <phoneticPr fontId="12" type="noConversion"/>
  </si>
  <si>
    <t>시  방  서</t>
    <phoneticPr fontId="12" type="noConversion"/>
  </si>
  <si>
    <t>사 업 대 상 지   조 서</t>
    <phoneticPr fontId="12" type="noConversion"/>
  </si>
  <si>
    <t>단  가  산  출  서</t>
    <phoneticPr fontId="12" type="noConversion"/>
  </si>
  <si>
    <t>증  빙  서  류</t>
    <phoneticPr fontId="12" type="noConversion"/>
  </si>
  <si>
    <t>일반시방서</t>
    <phoneticPr fontId="3" type="noConversion"/>
  </si>
  <si>
    <t>구  분</t>
    <phoneticPr fontId="3" type="noConversion"/>
  </si>
  <si>
    <t>내   용</t>
    <phoneticPr fontId="3" type="noConversion"/>
  </si>
  <si>
    <t>발주처</t>
    <phoneticPr fontId="3" type="noConversion"/>
  </si>
  <si>
    <t>위  치</t>
    <phoneticPr fontId="3" type="noConversion"/>
  </si>
  <si>
    <t>공사기간</t>
    <phoneticPr fontId="3" type="noConversion"/>
  </si>
  <si>
    <t>납품일</t>
    <phoneticPr fontId="3" type="noConversion"/>
  </si>
  <si>
    <t>총원가</t>
    <phoneticPr fontId="3" type="noConversion"/>
  </si>
  <si>
    <t>부가가치세</t>
    <phoneticPr fontId="3" type="noConversion"/>
  </si>
  <si>
    <t>면적</t>
    <phoneticPr fontId="3" type="noConversion"/>
  </si>
  <si>
    <t>제출자</t>
    <phoneticPr fontId="3" type="noConversion"/>
  </si>
  <si>
    <t>책임기술자</t>
    <phoneticPr fontId="3" type="noConversion"/>
  </si>
  <si>
    <t>사업자등록증</t>
    <phoneticPr fontId="3" type="noConversion"/>
  </si>
  <si>
    <t>원가계산서</t>
    <phoneticPr fontId="3" type="noConversion"/>
  </si>
  <si>
    <t>사업종</t>
    <phoneticPr fontId="3" type="noConversion"/>
  </si>
  <si>
    <t>설  계  예  산  서</t>
    <phoneticPr fontId="12" type="noConversion"/>
  </si>
  <si>
    <t>내역서</t>
    <phoneticPr fontId="3" type="noConversion"/>
  </si>
  <si>
    <t>기타첨부서류</t>
    <phoneticPr fontId="3" type="noConversion"/>
  </si>
  <si>
    <t>노  무  비</t>
    <phoneticPr fontId="3" type="noConversion"/>
  </si>
  <si>
    <t>재  료  비</t>
    <phoneticPr fontId="3" type="noConversion"/>
  </si>
  <si>
    <t>경    비</t>
    <phoneticPr fontId="3" type="noConversion"/>
  </si>
  <si>
    <t>비고</t>
    <phoneticPr fontId="3" type="noConversion"/>
  </si>
  <si>
    <t>단가</t>
    <phoneticPr fontId="3" type="noConversion"/>
  </si>
  <si>
    <t>금액</t>
    <phoneticPr fontId="3" type="noConversion"/>
  </si>
  <si>
    <t>표준지 TM좌표 조서</t>
    <phoneticPr fontId="3" type="noConversion"/>
  </si>
  <si>
    <t>내    역    서</t>
    <phoneticPr fontId="3" type="noConversion"/>
  </si>
  <si>
    <t>▣</t>
    <phoneticPr fontId="3" type="noConversion"/>
  </si>
  <si>
    <t>순공사비</t>
    <phoneticPr fontId="3" type="noConversion"/>
  </si>
  <si>
    <t>단가산출목록표</t>
    <phoneticPr fontId="3" type="noConversion"/>
  </si>
  <si>
    <t>수량</t>
    <phoneticPr fontId="3" type="noConversion"/>
  </si>
  <si>
    <t>노무비</t>
    <phoneticPr fontId="3" type="noConversion"/>
  </si>
  <si>
    <t>재료비</t>
    <phoneticPr fontId="3" type="noConversion"/>
  </si>
  <si>
    <t>경비</t>
    <phoneticPr fontId="3" type="noConversion"/>
  </si>
  <si>
    <t>5. 설 계 목 적 :</t>
    <phoneticPr fontId="3" type="noConversion"/>
  </si>
  <si>
    <t xml:space="preserve">2. 소 재 지 : </t>
    <phoneticPr fontId="3" type="noConversion"/>
  </si>
  <si>
    <t xml:space="preserve">1. 사 업 명 : </t>
    <phoneticPr fontId="3" type="noConversion"/>
  </si>
  <si>
    <t xml:space="preserve">  가. 입지여건 : </t>
    <phoneticPr fontId="3" type="noConversion"/>
  </si>
  <si>
    <t xml:space="preserve">  나. 지    황 : </t>
    <phoneticPr fontId="3" type="noConversion"/>
  </si>
  <si>
    <t xml:space="preserve">  가. 수량의 계산법
</t>
    <phoneticPr fontId="3" type="noConversion"/>
  </si>
  <si>
    <t xml:space="preserve">  나. 노임단가
</t>
    <phoneticPr fontId="3" type="noConversion"/>
  </si>
  <si>
    <t xml:space="preserve">  다. 재료 및 자재단가
</t>
    <phoneticPr fontId="3" type="noConversion"/>
  </si>
  <si>
    <t xml:space="preserve">  라. 할인 및 할증의 적용
</t>
    <phoneticPr fontId="3" type="noConversion"/>
  </si>
  <si>
    <t xml:space="preserve">  마. 금액의 단위
</t>
    <phoneticPr fontId="3" type="noConversion"/>
  </si>
  <si>
    <t xml:space="preserve">  바. 사업원가 작성기준
</t>
    <phoneticPr fontId="3" type="noConversion"/>
  </si>
  <si>
    <t>○</t>
    <phoneticPr fontId="3" type="noConversion"/>
  </si>
  <si>
    <t>-</t>
    <phoneticPr fontId="3" type="noConversion"/>
  </si>
  <si>
    <t>하층식생 경관관리</t>
    <phoneticPr fontId="8" type="noConversion"/>
  </si>
  <si>
    <t>작업장 정리.보완</t>
    <phoneticPr fontId="8" type="noConversion"/>
  </si>
  <si>
    <t>임/소반</t>
    <phoneticPr fontId="3" type="noConversion"/>
  </si>
  <si>
    <t>작 업 실 행</t>
    <phoneticPr fontId="8" type="noConversion"/>
  </si>
  <si>
    <t xml:space="preserve">  다. 기    타 : </t>
    <phoneticPr fontId="3" type="noConversion"/>
  </si>
  <si>
    <t>7. 설계 적용기준</t>
    <phoneticPr fontId="3" type="noConversion"/>
  </si>
  <si>
    <t>내역서 총괄표</t>
    <phoneticPr fontId="3" type="noConversion"/>
  </si>
  <si>
    <t>착수3개월</t>
  </si>
  <si>
    <t>70일</t>
    <phoneticPr fontId="8" type="noConversion"/>
  </si>
  <si>
    <t>80일</t>
    <phoneticPr fontId="8" type="noConversion"/>
  </si>
  <si>
    <t>90일</t>
    <phoneticPr fontId="8" type="noConversion"/>
  </si>
  <si>
    <t>사업면적
(ha)</t>
    <phoneticPr fontId="3" type="noConversion"/>
  </si>
  <si>
    <t xml:space="preserve">     - 품셈에 의한 재적 및 인원의 계산은 소수점 3째자리에서 반올림, 둘째자리로 표시 하였음.</t>
    <phoneticPr fontId="3" type="noConversion"/>
  </si>
  <si>
    <t xml:space="preserve">     - 면적의 계산은 전자면적계산(CAD)의 방법을 사용하였음.
</t>
    <phoneticPr fontId="3" type="noConversion"/>
  </si>
  <si>
    <t xml:space="preserve">재료 및 자재의 단가는 거래 실례가격 또는 통계법 제 24조의 규정에 의한 지정기관이 조사하여 공표한 감정가격, 유사한 거래실례가격, 견적가격을 기준으로 적용하였음.
</t>
    <phoneticPr fontId="3" type="noConversion"/>
  </si>
  <si>
    <t>품의 할인 및 할증은 각 단위 작업종별로 표준품셈에서 정한 할증요소를 적용하였음. 
 단, 재료비의 경우는 할인 및 할증 요소를 적용하지 않았음.</t>
    <phoneticPr fontId="3" type="noConversion"/>
  </si>
  <si>
    <t xml:space="preserve">설계서의 총액은 1,000원단위 이며, “이하 버림”을, 설계서(단가산출서)의 소계와 금액란은 1원단위이며 미만 버림”을 적용하였음.
</t>
    <phoneticPr fontId="3" type="noConversion"/>
  </si>
  <si>
    <t xml:space="preserve">     - 사업시행에 대한 원가계산은 기획재정부 회계예규인 예정가격 작성 기준에 따랐음.
</t>
    <phoneticPr fontId="3" type="noConversion"/>
  </si>
  <si>
    <t xml:space="preserve">     - 보험료의 적용사항은 재정경제부 회계예규와 관련 법령 및 규정에 따랐음.
</t>
    <phoneticPr fontId="3" type="noConversion"/>
  </si>
  <si>
    <t xml:space="preserve">▣ 공사명 : </t>
    <phoneticPr fontId="3" type="noConversion"/>
  </si>
  <si>
    <t xml:space="preserve">사업장 내 분포되어 있는 죽림, 개간지, 묘지 등에 대하여는 사업구역 획정시 제외 면적으로 산정하였으며, 넓은 면적의 개간 및 초지조성지 및 집단적인 대단위 묘지, 죽림, 석력지, 개벌지역, 급경사지 등은 대상지에서 제외하였음.
</t>
    <phoneticPr fontId="3" type="noConversion"/>
  </si>
  <si>
    <t>단가산출목록표</t>
    <phoneticPr fontId="3" type="noConversion"/>
  </si>
  <si>
    <t xml:space="preserve">자 료 입 력 </t>
    <phoneticPr fontId="3" type="noConversion"/>
  </si>
  <si>
    <t>:</t>
    <phoneticPr fontId="10" type="noConversion"/>
  </si>
  <si>
    <t>ha</t>
    <phoneticPr fontId="10" type="noConversion"/>
  </si>
  <si>
    <t>:</t>
    <phoneticPr fontId="3" type="noConversion"/>
  </si>
  <si>
    <t>제1장 설계설명서</t>
    <phoneticPr fontId="3" type="noConversion"/>
  </si>
  <si>
    <t>1.1 위치도</t>
    <phoneticPr fontId="3" type="noConversion"/>
  </si>
  <si>
    <t>1.2 현장사진</t>
    <phoneticPr fontId="3" type="noConversion"/>
  </si>
  <si>
    <t>제2장 시방서</t>
    <phoneticPr fontId="3" type="noConversion"/>
  </si>
  <si>
    <t>2.1 일반시방서</t>
    <phoneticPr fontId="3" type="noConversion"/>
  </si>
  <si>
    <t>2.2 특별시방서</t>
    <phoneticPr fontId="3" type="noConversion"/>
  </si>
  <si>
    <t>2.3 전문시방서</t>
    <phoneticPr fontId="3" type="noConversion"/>
  </si>
  <si>
    <t>2.4 소반별시방서</t>
    <phoneticPr fontId="3" type="noConversion"/>
  </si>
  <si>
    <t>제3장 사업 대상지 조서</t>
    <phoneticPr fontId="3" type="noConversion"/>
  </si>
  <si>
    <t>제4장 설계예산서</t>
    <phoneticPr fontId="3" type="noConversion"/>
  </si>
  <si>
    <t>4.1 원가계산서</t>
    <phoneticPr fontId="3" type="noConversion"/>
  </si>
  <si>
    <t>4.2 내역서 총괄표</t>
    <phoneticPr fontId="3" type="noConversion"/>
  </si>
  <si>
    <t>4.3 내역서</t>
    <phoneticPr fontId="3" type="noConversion"/>
  </si>
  <si>
    <t>제5장 단가산출서</t>
    <phoneticPr fontId="3" type="noConversion"/>
  </si>
  <si>
    <t>5.1 단가산출목록표</t>
    <phoneticPr fontId="3" type="noConversion"/>
  </si>
  <si>
    <t>제6장 증빙서류</t>
    <phoneticPr fontId="3" type="noConversion"/>
  </si>
  <si>
    <t>6.1 사업자등록증 사본</t>
    <phoneticPr fontId="3" type="noConversion"/>
  </si>
  <si>
    <t>6.2 자격증사본</t>
    <phoneticPr fontId="3" type="noConversion"/>
  </si>
  <si>
    <t>6.3 기타첨부서류</t>
    <phoneticPr fontId="3" type="noConversion"/>
  </si>
  <si>
    <t>설   계   설   명   서</t>
    <phoneticPr fontId="3" type="noConversion"/>
  </si>
  <si>
    <t>예  정  공  정  표</t>
    <phoneticPr fontId="8" type="noConversion"/>
  </si>
  <si>
    <t>원   가   계   산   서</t>
    <phoneticPr fontId="3" type="noConversion"/>
  </si>
  <si>
    <t>내 역 서 총 괄 표</t>
    <phoneticPr fontId="3" type="noConversion"/>
  </si>
  <si>
    <t>3.1 읍.면별 집계표</t>
    <phoneticPr fontId="3" type="noConversion"/>
  </si>
  <si>
    <t>3.2 필지별총괄내역</t>
    <phoneticPr fontId="3" type="noConversion"/>
  </si>
  <si>
    <t>3.3 필지별조서</t>
    <phoneticPr fontId="3" type="noConversion"/>
  </si>
  <si>
    <t>CONTENTS</t>
    <phoneticPr fontId="3" type="noConversion"/>
  </si>
  <si>
    <t>^^드래그</t>
    <phoneticPr fontId="3" type="noConversion"/>
  </si>
  <si>
    <t>예정공정표</t>
    <phoneticPr fontId="3" type="noConversion"/>
  </si>
  <si>
    <t xml:space="preserve">  나. 임반을 임상별 또는 사업종별로 구분하여 소반을 구획하였다.
        단, 사업종이 다르더라도 인접한 지번은 동일 소반에 포함시켰다.
</t>
    <phoneticPr fontId="3" type="noConversion"/>
  </si>
  <si>
    <t xml:space="preserve">     - 작업현장에서 산업재해 및 건강장해 예방을 위하여 관계법령 (산업안전보건법)에 의거 요구되는 산업안전보건 관리비는 건설공사에 준하여 별도 계상하였음.
</t>
    <phoneticPr fontId="3" type="noConversion"/>
  </si>
  <si>
    <t xml:space="preserve">8. 사업개요 : 대상 임지 내 칡덩굴 사업 실시
</t>
    <phoneticPr fontId="3" type="noConversion"/>
  </si>
  <si>
    <t>지번</t>
    <phoneticPr fontId="3" type="noConversion"/>
  </si>
  <si>
    <t>1-0-1</t>
    <phoneticPr fontId="3" type="noConversion"/>
  </si>
  <si>
    <t>1.1</t>
    <phoneticPr fontId="3" type="noConversion"/>
  </si>
  <si>
    <t xml:space="preserve">  가. 덩굴제거 면적 : </t>
    <phoneticPr fontId="3" type="noConversion"/>
  </si>
  <si>
    <t>1</t>
    <phoneticPr fontId="3" type="noConversion"/>
  </si>
  <si>
    <t>설계설명서</t>
    <phoneticPr fontId="3" type="noConversion"/>
  </si>
  <si>
    <t>덩굴본수조서</t>
    <phoneticPr fontId="3" type="noConversion"/>
  </si>
  <si>
    <t>5.2 덩굴본수조서</t>
    <phoneticPr fontId="3" type="noConversion"/>
  </si>
  <si>
    <t>1.3 설계설명서</t>
    <phoneticPr fontId="3" type="noConversion"/>
  </si>
  <si>
    <t>설계자</t>
    <phoneticPr fontId="3" type="noConversion"/>
  </si>
  <si>
    <t>팀   장</t>
    <phoneticPr fontId="3" type="noConversion"/>
  </si>
  <si>
    <t>과   장</t>
    <phoneticPr fontId="3" type="noConversion"/>
  </si>
  <si>
    <t>실   시   설   계   서</t>
    <phoneticPr fontId="3" type="noConversion"/>
  </si>
  <si>
    <t>▣ 위            치</t>
    <phoneticPr fontId="8" type="noConversion"/>
  </si>
  <si>
    <t>▣ 사  업  면  적</t>
    <phoneticPr fontId="8" type="noConversion"/>
  </si>
  <si>
    <t>▣ 사  업  기  간</t>
    <phoneticPr fontId="8" type="noConversion"/>
  </si>
  <si>
    <t>▣ 사    업     비</t>
    <phoneticPr fontId="8" type="noConversion"/>
  </si>
  <si>
    <t>▣ 설    계     자</t>
    <phoneticPr fontId="8" type="noConversion"/>
  </si>
  <si>
    <t>실   시   설   계   서</t>
    <phoneticPr fontId="8" type="noConversion"/>
  </si>
  <si>
    <t>- 부 가 가 치 세</t>
    <phoneticPr fontId="8" type="noConversion"/>
  </si>
  <si>
    <t>- 총     원     가</t>
    <phoneticPr fontId="8" type="noConversion"/>
  </si>
  <si>
    <t>- 총  사   업  비</t>
    <phoneticPr fontId="3" type="noConversion"/>
  </si>
  <si>
    <t>경계표식</t>
  </si>
  <si>
    <t>산물임내정리</t>
  </si>
  <si>
    <t>ha당 단가 입력 PG</t>
    <phoneticPr fontId="8" type="noConversion"/>
  </si>
  <si>
    <t>(특별+보통)/2</t>
  </si>
  <si>
    <t>총인원</t>
    <phoneticPr fontId="8" type="noConversion"/>
  </si>
  <si>
    <t>보통인부</t>
  </si>
  <si>
    <t>인</t>
  </si>
  <si>
    <t>특별인부</t>
  </si>
  <si>
    <t>고급기술자</t>
  </si>
  <si>
    <t>초급기술자</t>
  </si>
  <si>
    <t>공 정 별 소 요 인 원 내 역 서</t>
    <phoneticPr fontId="3" type="noConversion"/>
  </si>
  <si>
    <t>검산</t>
    <phoneticPr fontId="8" type="noConversion"/>
  </si>
  <si>
    <t>설계서검토, 교육 및 경계표식</t>
    <phoneticPr fontId="8" type="noConversion"/>
  </si>
  <si>
    <t>(</t>
  </si>
  <si>
    <t>)</t>
  </si>
  <si>
    <t>*</t>
    <phoneticPr fontId="8" type="noConversion"/>
  </si>
  <si>
    <t>(</t>
    <phoneticPr fontId="8" type="noConversion"/>
  </si>
  <si>
    <t>)</t>
    <phoneticPr fontId="8" type="noConversion"/>
  </si>
  <si>
    <t>안전신호수</t>
    <phoneticPr fontId="8" type="noConversion"/>
  </si>
  <si>
    <t>인원
(인)</t>
    <phoneticPr fontId="8" type="noConversion"/>
  </si>
  <si>
    <t>비율
(%)</t>
    <phoneticPr fontId="8" type="noConversion"/>
  </si>
  <si>
    <t>임소반</t>
    <phoneticPr fontId="3" type="noConversion"/>
  </si>
  <si>
    <t>사업
면적
(㏊)</t>
    <phoneticPr fontId="3" type="noConversion"/>
  </si>
  <si>
    <t>안전신호수</t>
    <phoneticPr fontId="3" type="noConversion"/>
  </si>
  <si>
    <t>덩굴제거(뿌리굴취)</t>
    <phoneticPr fontId="3" type="noConversion"/>
  </si>
  <si>
    <t>비고</t>
    <phoneticPr fontId="3" type="noConversion"/>
  </si>
  <si>
    <t>㏊당</t>
    <phoneticPr fontId="3" type="noConversion"/>
  </si>
  <si>
    <t>총액</t>
    <phoneticPr fontId="3" type="noConversion"/>
  </si>
  <si>
    <t>작업일수</t>
    <phoneticPr fontId="3" type="noConversion"/>
  </si>
  <si>
    <t>검산</t>
    <phoneticPr fontId="8" type="noConversion"/>
  </si>
  <si>
    <t>1-0-1</t>
    <phoneticPr fontId="8" type="noConversion"/>
  </si>
  <si>
    <t>합계</t>
    <phoneticPr fontId="8" type="noConversion"/>
  </si>
  <si>
    <t>노무비</t>
    <phoneticPr fontId="8" type="noConversion"/>
  </si>
  <si>
    <t>구분</t>
    <phoneticPr fontId="8" type="noConversion"/>
  </si>
  <si>
    <t>잔존목가지치기</t>
    <phoneticPr fontId="8" type="noConversion"/>
  </si>
  <si>
    <t>비고</t>
    <phoneticPr fontId="8" type="noConversion"/>
  </si>
  <si>
    <t>소요인원</t>
    <phoneticPr fontId="8" type="noConversion"/>
  </si>
  <si>
    <t>보통인부</t>
    <phoneticPr fontId="8" type="noConversion"/>
  </si>
  <si>
    <t>인원</t>
    <phoneticPr fontId="8" type="noConversion"/>
  </si>
  <si>
    <t>총인원</t>
    <phoneticPr fontId="8" type="noConversion"/>
  </si>
  <si>
    <t>(금액단위:원)</t>
    <phoneticPr fontId="3" type="noConversion"/>
  </si>
  <si>
    <t>비              목</t>
    <phoneticPr fontId="3" type="noConversion"/>
  </si>
  <si>
    <t>금      액</t>
    <phoneticPr fontId="3" type="noConversion"/>
  </si>
  <si>
    <t>구 성 비</t>
    <phoneticPr fontId="3" type="noConversion"/>
  </si>
  <si>
    <t>비               고</t>
    <phoneticPr fontId="3" type="noConversion"/>
  </si>
  <si>
    <t>순
공
사
원
가</t>
    <phoneticPr fontId="3" type="noConversion"/>
  </si>
  <si>
    <t>재
료
비</t>
    <phoneticPr fontId="3" type="noConversion"/>
  </si>
  <si>
    <t>직접재료비</t>
    <phoneticPr fontId="3" type="noConversion"/>
  </si>
  <si>
    <t>간접재료비</t>
    <phoneticPr fontId="3" type="noConversion"/>
  </si>
  <si>
    <t>소 계</t>
    <phoneticPr fontId="3" type="noConversion"/>
  </si>
  <si>
    <t>노
무
비</t>
    <phoneticPr fontId="3" type="noConversion"/>
  </si>
  <si>
    <t>직접노무비</t>
    <phoneticPr fontId="3" type="noConversion"/>
  </si>
  <si>
    <t>간접노무비</t>
    <phoneticPr fontId="3" type="noConversion"/>
  </si>
  <si>
    <t>직 접 노 무 비  의</t>
    <phoneticPr fontId="3" type="noConversion"/>
  </si>
  <si>
    <t>경
비</t>
    <phoneticPr fontId="3" type="noConversion"/>
  </si>
  <si>
    <t>기계경비</t>
    <phoneticPr fontId="3" type="noConversion"/>
  </si>
  <si>
    <t>산재보험료</t>
    <phoneticPr fontId="3" type="noConversion"/>
  </si>
  <si>
    <t>노 무 비 의</t>
    <phoneticPr fontId="3" type="noConversion"/>
  </si>
  <si>
    <t>고용보험료</t>
    <phoneticPr fontId="3" type="noConversion"/>
  </si>
  <si>
    <t>국민건강보험료</t>
    <phoneticPr fontId="3" type="noConversion"/>
  </si>
  <si>
    <t>직접노무비의</t>
    <phoneticPr fontId="3" type="noConversion"/>
  </si>
  <si>
    <t>노인장기요양보험료</t>
    <phoneticPr fontId="3" type="noConversion"/>
  </si>
  <si>
    <t>국민건강보험료의</t>
    <phoneticPr fontId="3" type="noConversion"/>
  </si>
  <si>
    <t>국민연금보험료</t>
    <phoneticPr fontId="3" type="noConversion"/>
  </si>
  <si>
    <t>산업안전보건관리비</t>
    <phoneticPr fontId="3" type="noConversion"/>
  </si>
  <si>
    <t>(재료비 + 직접노무비) 의</t>
    <phoneticPr fontId="3" type="noConversion"/>
  </si>
  <si>
    <t>기타법정경비</t>
    <phoneticPr fontId="3" type="noConversion"/>
  </si>
  <si>
    <t>(재료비 + 노무비) 의</t>
    <phoneticPr fontId="3" type="noConversion"/>
  </si>
  <si>
    <t>일       반       관       리       비</t>
    <phoneticPr fontId="3" type="noConversion"/>
  </si>
  <si>
    <t>(재료비 + 노무비 + 경비) 의</t>
    <phoneticPr fontId="3" type="noConversion"/>
  </si>
  <si>
    <t>이                윤  ( 수   수    료 )</t>
    <phoneticPr fontId="3" type="noConversion"/>
  </si>
  <si>
    <t>(노무비 + 경비 + 일반관리비) 의</t>
    <phoneticPr fontId="3" type="noConversion"/>
  </si>
  <si>
    <t>총      원       가  ( 공    급    가)</t>
    <phoneticPr fontId="3" type="noConversion"/>
  </si>
  <si>
    <t>부        가        가       치       세</t>
    <phoneticPr fontId="3" type="noConversion"/>
  </si>
  <si>
    <t>총원가의 10%</t>
    <phoneticPr fontId="3" type="noConversion"/>
  </si>
  <si>
    <t>총     사     업     비</t>
    <phoneticPr fontId="3" type="noConversion"/>
  </si>
  <si>
    <t>ha</t>
    <phoneticPr fontId="3" type="noConversion"/>
  </si>
  <si>
    <t>공종</t>
    <phoneticPr fontId="3" type="noConversion"/>
  </si>
  <si>
    <t>작 업 명</t>
    <phoneticPr fontId="3" type="noConversion"/>
  </si>
  <si>
    <t>규 격</t>
    <phoneticPr fontId="3" type="noConversion"/>
  </si>
  <si>
    <t>단위</t>
    <phoneticPr fontId="3" type="noConversion"/>
  </si>
  <si>
    <t>사업면적(ha)</t>
    <phoneticPr fontId="3" type="noConversion"/>
  </si>
  <si>
    <t>합 계</t>
    <phoneticPr fontId="3" type="noConversion"/>
  </si>
  <si>
    <t>노 무 비</t>
    <phoneticPr fontId="3" type="noConversion"/>
  </si>
  <si>
    <t>재 료 비</t>
    <phoneticPr fontId="3" type="noConversion"/>
  </si>
  <si>
    <t>경  비</t>
    <phoneticPr fontId="3" type="noConversion"/>
  </si>
  <si>
    <t>비  고</t>
    <phoneticPr fontId="3" type="noConversion"/>
  </si>
  <si>
    <t>검산</t>
    <phoneticPr fontId="3" type="noConversion"/>
  </si>
  <si>
    <t>전문시방서</t>
    <phoneticPr fontId="3" type="noConversion"/>
  </si>
  <si>
    <t>소반별시방서</t>
    <phoneticPr fontId="3" type="noConversion"/>
  </si>
  <si>
    <t>읍.면별 집계표</t>
  </si>
  <si>
    <t>필지별총괄내역</t>
  </si>
  <si>
    <t>필지별조서</t>
  </si>
  <si>
    <t>2.2 전문시방서</t>
    <phoneticPr fontId="3" type="noConversion"/>
  </si>
  <si>
    <t>2.3 소반별시방서</t>
    <phoneticPr fontId="3" type="noConversion"/>
  </si>
  <si>
    <t>3.1 필지별조서</t>
    <phoneticPr fontId="3" type="noConversion"/>
  </si>
  <si>
    <t>뿌리굴취</t>
    <phoneticPr fontId="3" type="noConversion"/>
  </si>
  <si>
    <t>1.2</t>
    <phoneticPr fontId="3" type="noConversion"/>
  </si>
  <si>
    <t>2지구</t>
    <phoneticPr fontId="3" type="noConversion"/>
  </si>
  <si>
    <r>
      <t>&gt;</t>
    </r>
    <r>
      <rPr>
        <sz val="11"/>
        <rFont val="돋움"/>
        <family val="3"/>
        <charset val="129"/>
      </rPr>
      <t>0</t>
    </r>
    <phoneticPr fontId="3" type="noConversion"/>
  </si>
  <si>
    <t>항    공    사    진</t>
    <phoneticPr fontId="3" type="noConversion"/>
  </si>
  <si>
    <t>&gt;0</t>
    <phoneticPr fontId="3" type="noConversion"/>
  </si>
  <si>
    <t>출력</t>
    <phoneticPr fontId="3" type="noConversion"/>
  </si>
  <si>
    <t>임소반명</t>
    <phoneticPr fontId="3" type="noConversion"/>
  </si>
  <si>
    <t>1-0-2</t>
  </si>
  <si>
    <r>
      <t>1</t>
    </r>
    <r>
      <rPr>
        <sz val="11"/>
        <rFont val="돋움"/>
        <family val="3"/>
        <charset val="129"/>
      </rPr>
      <t>-0-2</t>
    </r>
    <phoneticPr fontId="3" type="noConversion"/>
  </si>
  <si>
    <t xml:space="preserve">▣ 사업명 : </t>
    <phoneticPr fontId="72" type="noConversion"/>
  </si>
  <si>
    <t>6.1 기타첨부자료</t>
    <phoneticPr fontId="3" type="noConversion"/>
  </si>
  <si>
    <t>ha당 단가</t>
    <phoneticPr fontId="3" type="noConversion"/>
  </si>
  <si>
    <t>조사야장</t>
    <phoneticPr fontId="3" type="noConversion"/>
  </si>
  <si>
    <t>5.3 조사야장</t>
    <phoneticPr fontId="3" type="noConversion"/>
  </si>
  <si>
    <t>1-0-3</t>
  </si>
  <si>
    <t>담   당</t>
    <phoneticPr fontId="3" type="noConversion"/>
  </si>
  <si>
    <t>칡덩굴제거</t>
    <phoneticPr fontId="3" type="noConversion"/>
  </si>
  <si>
    <t>1-0-2</t>
    <phoneticPr fontId="3" type="noConversion"/>
  </si>
  <si>
    <t>ha</t>
    <phoneticPr fontId="3" type="noConversion"/>
  </si>
  <si>
    <t>1-0-4</t>
  </si>
  <si>
    <t>1-0-5</t>
  </si>
  <si>
    <t>특별인부</t>
    <phoneticPr fontId="8" type="noConversion"/>
  </si>
  <si>
    <t>덩굴제거(약제살포)</t>
    <phoneticPr fontId="3" type="noConversion"/>
  </si>
  <si>
    <t>칡덩굴 제거로 인한 경관개선 및 생장수목의 생육환경을 개선해 주므로써 경관적, 경제적 가치의 증대에 있다.</t>
    <phoneticPr fontId="3" type="noConversion"/>
  </si>
  <si>
    <t>인원(보통인부)</t>
    <phoneticPr fontId="8" type="noConversion"/>
  </si>
  <si>
    <t>인원(특별인부)</t>
    <phoneticPr fontId="8" type="noConversion"/>
  </si>
  <si>
    <t>설계년월일</t>
    <phoneticPr fontId="3" type="noConversion"/>
  </si>
  <si>
    <t>소재지</t>
  </si>
  <si>
    <t>사업
면적
(㎡)</t>
    <phoneticPr fontId="3" type="noConversion"/>
  </si>
  <si>
    <t>소유자구분</t>
    <phoneticPr fontId="75" type="noConversion"/>
  </si>
  <si>
    <t>소유자</t>
  </si>
  <si>
    <t>번호</t>
    <phoneticPr fontId="3" type="noConversion"/>
  </si>
  <si>
    <t>읍/면</t>
    <phoneticPr fontId="3" type="noConversion"/>
  </si>
  <si>
    <t>동/리</t>
    <phoneticPr fontId="3" type="noConversion"/>
  </si>
  <si>
    <t>성 명</t>
    <phoneticPr fontId="3" type="noConversion"/>
  </si>
  <si>
    <t>주  소</t>
    <phoneticPr fontId="3" type="noConversion"/>
  </si>
  <si>
    <t>특이사항</t>
    <phoneticPr fontId="3" type="noConversion"/>
  </si>
  <si>
    <t>2021년 상반기</t>
    <phoneticPr fontId="3" type="noConversion"/>
  </si>
  <si>
    <t>작업 단계별 요령과 사업비산출기준은 “지속가능한 산림자원관리 지침 (2020. 06. 15 훈령 제1454호)”과 "숲가꾸기 설계·감리 및 사업시행 기준 (2020. 12. 29)”을 적용하였음.</t>
    <phoneticPr fontId="3" type="noConversion"/>
  </si>
  <si>
    <t>1.3</t>
    <phoneticPr fontId="3" type="noConversion"/>
  </si>
  <si>
    <t>1-0-3</t>
    <phoneticPr fontId="3" type="noConversion"/>
  </si>
  <si>
    <t>ha</t>
    <phoneticPr fontId="3" type="noConversion"/>
  </si>
  <si>
    <t>1.4</t>
    <phoneticPr fontId="3" type="noConversion"/>
  </si>
  <si>
    <t>ha</t>
    <phoneticPr fontId="3" type="noConversion"/>
  </si>
  <si>
    <t>20일</t>
    <phoneticPr fontId="8" type="noConversion"/>
  </si>
  <si>
    <t>1.5</t>
    <phoneticPr fontId="3" type="noConversion"/>
  </si>
  <si>
    <t>ha</t>
    <phoneticPr fontId="3" type="noConversion"/>
  </si>
  <si>
    <t>1.1 설계설명서</t>
    <phoneticPr fontId="3" type="noConversion"/>
  </si>
  <si>
    <t>1.2 예정공정표</t>
    <phoneticPr fontId="3" type="noConversion"/>
  </si>
  <si>
    <t>1-0-6</t>
  </si>
  <si>
    <t>1-0-7</t>
  </si>
  <si>
    <t>1.6</t>
  </si>
  <si>
    <t>1.7</t>
  </si>
  <si>
    <t>광 양 시</t>
    <phoneticPr fontId="3" type="noConversion"/>
  </si>
  <si>
    <t>조림면적
(㎡)</t>
    <phoneticPr fontId="3" type="noConversion"/>
  </si>
  <si>
    <t>산37</t>
  </si>
  <si>
    <t>진월면</t>
  </si>
  <si>
    <t>월길리</t>
  </si>
  <si>
    <t>산122-3</t>
  </si>
  <si>
    <t>산11-4</t>
  </si>
  <si>
    <t>산8</t>
  </si>
  <si>
    <t>산132</t>
  </si>
  <si>
    <t>송금리</t>
  </si>
  <si>
    <t>산24</t>
  </si>
  <si>
    <t>산42-5</t>
  </si>
  <si>
    <t>산61</t>
  </si>
  <si>
    <t>오사리</t>
  </si>
  <si>
    <t>산121-1</t>
  </si>
  <si>
    <t>진정리</t>
  </si>
  <si>
    <t>신구리</t>
  </si>
  <si>
    <t>산117</t>
  </si>
  <si>
    <t xml:space="preserve">     - 노임단가는 대한건설협회에서 2023년 하반기에 조사, 공표하는 시중 노임단가를 적용하였음.
</t>
    <phoneticPr fontId="3" type="noConversion"/>
  </si>
  <si>
    <t>사 업 대 상 지 조 서 (1-0-2)</t>
    <phoneticPr fontId="3" type="noConversion"/>
  </si>
  <si>
    <t xml:space="preserve">토성은 대부분 사양토이며, 경사도 중경사, 방위는 동, 서, 남, 북방향의 임지가 혼합되어 있음.
</t>
    <phoneticPr fontId="3" type="noConversion"/>
  </si>
  <si>
    <t xml:space="preserve">  가. 사업장의 구획을 위하여 행정 읍면단위로 임반을 구획하였고 임반명은 행정 읍면명을 사용하였음.
 </t>
    <phoneticPr fontId="3" type="noConversion"/>
  </si>
  <si>
    <t>2024. 06.</t>
    <phoneticPr fontId="3" type="noConversion"/>
  </si>
  <si>
    <t>목원산림기술사㈜</t>
    <phoneticPr fontId="3" type="noConversion"/>
  </si>
  <si>
    <t>산림경영기술자 기술고급 김  예  화</t>
    <phoneticPr fontId="3" type="noConversion"/>
  </si>
  <si>
    <t>2024년 6월</t>
    <phoneticPr fontId="3" type="noConversion"/>
  </si>
  <si>
    <t>2-0-1</t>
    <phoneticPr fontId="3" type="noConversion"/>
  </si>
  <si>
    <t>3-0-1</t>
    <phoneticPr fontId="3" type="noConversion"/>
  </si>
  <si>
    <t>필지합계</t>
    <phoneticPr fontId="3" type="noConversion"/>
  </si>
  <si>
    <t xml:space="preserve"> 총원가 + 부가가치세 [천단위 이하 절사]</t>
    <phoneticPr fontId="3" type="noConversion"/>
  </si>
  <si>
    <t>4-0-1</t>
    <phoneticPr fontId="3" type="noConversion"/>
  </si>
  <si>
    <t>전라남도 광양시 진상면 섬거리 산10등 55필지</t>
    <phoneticPr fontId="3" type="noConversion"/>
  </si>
  <si>
    <t>2024년 조림지 덩굴제거사업 [1지구]</t>
    <phoneticPr fontId="3" type="noConversion"/>
  </si>
  <si>
    <t>60일</t>
    <phoneticPr fontId="8" type="noConversion"/>
  </si>
  <si>
    <t>40일</t>
    <phoneticPr fontId="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</si>
</sst>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6">
    <numFmt numFmtId="41" formatCode="_-* #,##0_-;\-* #,##0_-;_-* &quot;-&quot;_-;_-@_-"/>
    <numFmt numFmtId="43" formatCode="_-* #,##0.00_-;\-* #,##0.00_-;_-* &quot;-&quot;??_-;_-@_-"/>
    <numFmt numFmtId="176" formatCode="0.00;_"/>
    <numFmt numFmtId="177" formatCode="#,##0_ "/>
    <numFmt numFmtId="178" formatCode="&quot; &quot;@"/>
    <numFmt numFmtId="179" formatCode="#,##0&quot;   &quot;"/>
    <numFmt numFmtId="180" formatCode="0.00&quot; % &quot;"/>
    <numFmt numFmtId="181" formatCode="&quot; 사  업  명 : &quot;@"/>
    <numFmt numFmtId="182" formatCode="0.0&quot;%&quot;\ "/>
    <numFmt numFmtId="183" formatCode="&quot;자부담액 : &quot;#,#00&quot;원(총원가의10%)&quot;"/>
    <numFmt numFmtId="184" formatCode="0.00_);[Red]\(0.00\)"/>
    <numFmt numFmtId="185" formatCode="&quot;(ha당&quot;#,000&quot;원)&quot;"/>
    <numFmt numFmtId="186" formatCode="#,##0_);[Red]\(#,##0\)"/>
    <numFmt numFmtId="187" formatCode="0.0%"/>
    <numFmt numFmtId="188" formatCode="0_);[Red]\(0\)"/>
    <numFmt numFmtId="189" formatCode="_-* #,##0.00_-;\-* #,##0.00_-;_-* &quot;-&quot;_-;_-@_-"/>
    <numFmt numFmtId="190" formatCode="0.00_ "/>
    <numFmt numFmtId="191" formatCode="0.00&quot;㏊&quot;"/>
    <numFmt numFmtId="192" formatCode="0.0"/>
    <numFmt numFmtId="193" formatCode="&quot;(&quot;\ General\ &quot;)&quot;"/>
    <numFmt numFmtId="195" formatCode="&quot;:  &quot;0&quot;ha&quot;"/>
    <numFmt numFmtId="196" formatCode="&quot;(\&quot;#,###&quot;)&quot;"/>
    <numFmt numFmtId="197" formatCode="&quot;보조금 : &quot;#,000&quot; 원&quot;"/>
    <numFmt numFmtId="198" formatCode="&quot;자부담 : &quot;#,000&quot; 원&quot;"/>
    <numFmt numFmtId="199" formatCode="&quot;부가가치세(자부담) : &quot;#,000&quot; 원&quot;"/>
    <numFmt numFmtId="200" formatCode="_-* #,##0.00_-;\-* #,##0.00_-;_-* &quot;-&quot;??_-;_-@_-&quot;ha&quot;"/>
    <numFmt numFmtId="201" formatCode="[Black][&gt;0]#,##0;[Red][&lt;0]\-#,##0;[Black]\-;[Black]General"/>
    <numFmt numFmtId="202" formatCode="[Black][&gt;0]#,##0.00;[Red][&lt;0]\-#,##0.00;[Black]\-;[Black]General"/>
    <numFmt numFmtId="203" formatCode="#,##0.00_);[Red]\(#,##0.00\)"/>
    <numFmt numFmtId="204" formatCode="_-* #,##0.000_-;\-* #,##0.000_-;_-* &quot;-&quot;_-;_-@_-"/>
    <numFmt numFmtId="205" formatCode="0_ "/>
    <numFmt numFmtId="206" formatCode="General&quot;일&quot;"/>
    <numFmt numFmtId="207" formatCode="General&quot;인&quot;"/>
    <numFmt numFmtId="208" formatCode="0.000&quot; % &quot;"/>
    <numFmt numFmtId="209" formatCode="0.000_);[Red]\(0.000\)"/>
    <numFmt numFmtId="211" formatCode="_-* #,##0.0000_-;\-* #,##0.0000_-;_-* &quot;-&quot;_-;_-@_-"/>
  </numFmts>
  <fonts count="93">
    <font>
      <sz val="11"/>
      <name val="돋움"/>
      <family val="3"/>
      <charset val="129"/>
    </font>
    <font>
      <sz val="11"/>
      <name val="돋움"/>
      <family val="3"/>
      <charset val="129"/>
    </font>
    <font>
      <sz val="11"/>
      <name val="돋움"/>
      <family val="3"/>
      <charset val="129"/>
    </font>
    <font>
      <sz val="8"/>
      <name val="돋움"/>
      <family val="3"/>
      <charset val="129"/>
    </font>
    <font>
      <sz val="10"/>
      <name val="돋움"/>
      <family val="3"/>
      <charset val="129"/>
    </font>
    <font>
      <sz val="11"/>
      <name val="굴림체"/>
      <family val="3"/>
      <charset val="129"/>
    </font>
    <font>
      <b/>
      <sz val="11"/>
      <name val="돋움"/>
      <family val="3"/>
      <charset val="129"/>
    </font>
    <font>
      <sz val="9"/>
      <name val="돋움"/>
      <family val="3"/>
      <charset val="129"/>
    </font>
    <font>
      <sz val="12"/>
      <name val="바탕체"/>
      <family val="1"/>
      <charset val="129"/>
    </font>
    <font>
      <sz val="10"/>
      <name val="Arial"/>
      <family val="2"/>
    </font>
    <font>
      <sz val="8"/>
      <name val="맑은 고딕"/>
      <family val="3"/>
      <charset val="129"/>
    </font>
    <font>
      <sz val="12"/>
      <name val="돋움"/>
      <family val="3"/>
      <charset val="129"/>
    </font>
    <font>
      <sz val="8"/>
      <name val="굴림"/>
      <family val="3"/>
      <charset val="129"/>
    </font>
    <font>
      <sz val="9"/>
      <name val="HY울릉도M"/>
      <family val="1"/>
      <charset val="129"/>
    </font>
    <font>
      <sz val="18"/>
      <name val="HY울릉도M"/>
      <family val="1"/>
      <charset val="129"/>
    </font>
    <font>
      <b/>
      <sz val="11"/>
      <name val="굴림체"/>
      <family val="3"/>
      <charset val="129"/>
    </font>
    <font>
      <b/>
      <sz val="18"/>
      <name val="돋움"/>
      <family val="3"/>
      <charset val="129"/>
    </font>
    <font>
      <sz val="12"/>
      <color indexed="10"/>
      <name val="돋움"/>
      <family val="3"/>
      <charset val="129"/>
    </font>
    <font>
      <b/>
      <sz val="9"/>
      <name val="돋움"/>
      <family val="3"/>
      <charset val="129"/>
    </font>
    <font>
      <sz val="11"/>
      <color indexed="10"/>
      <name val="돋움"/>
      <family val="3"/>
      <charset val="129"/>
    </font>
    <font>
      <b/>
      <sz val="12"/>
      <name val="돋움"/>
      <family val="3"/>
      <charset val="129"/>
    </font>
    <font>
      <b/>
      <sz val="10"/>
      <name val="돋움"/>
      <family val="3"/>
      <charset val="129"/>
    </font>
    <font>
      <sz val="13"/>
      <name val="돋움"/>
      <family val="3"/>
      <charset val="129"/>
    </font>
    <font>
      <b/>
      <sz val="20"/>
      <name val="돋움"/>
      <family val="3"/>
      <charset val="129"/>
    </font>
    <font>
      <b/>
      <sz val="26"/>
      <name val="돋움"/>
      <family val="3"/>
      <charset val="129"/>
    </font>
    <font>
      <b/>
      <sz val="28"/>
      <name val="돋움"/>
      <family val="3"/>
      <charset val="129"/>
    </font>
    <font>
      <b/>
      <sz val="13"/>
      <name val="돋움"/>
      <family val="3"/>
      <charset val="129"/>
    </font>
    <font>
      <sz val="20"/>
      <name val="돋움"/>
      <family val="3"/>
      <charset val="129"/>
    </font>
    <font>
      <sz val="18"/>
      <name val="돋움"/>
      <family val="3"/>
      <charset val="129"/>
    </font>
    <font>
      <sz val="14"/>
      <name val="돋움"/>
      <family val="3"/>
      <charset val="129"/>
    </font>
    <font>
      <b/>
      <u/>
      <sz val="20"/>
      <name val="돋움"/>
      <family val="3"/>
      <charset val="129"/>
    </font>
    <font>
      <b/>
      <sz val="24"/>
      <name val="돋움"/>
      <family val="3"/>
      <charset val="129"/>
    </font>
    <font>
      <sz val="9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sz val="11"/>
      <name val="맑은 고딕"/>
      <family val="3"/>
      <charset val="129"/>
      <scheme val="major"/>
    </font>
    <font>
      <sz val="11"/>
      <color theme="1"/>
      <name val="맑은 고딕"/>
      <family val="3"/>
      <charset val="129"/>
      <scheme val="major"/>
    </font>
    <font>
      <sz val="11"/>
      <color rgb="FF7030A0"/>
      <name val="맑은 고딕"/>
      <family val="3"/>
      <charset val="129"/>
      <scheme val="major"/>
    </font>
    <font>
      <sz val="36"/>
      <name val="맑은 고딕"/>
      <family val="3"/>
      <charset val="129"/>
      <scheme val="major"/>
    </font>
    <font>
      <b/>
      <sz val="36"/>
      <name val="맑은 고딕"/>
      <family val="3"/>
      <charset val="129"/>
      <scheme val="major"/>
    </font>
    <font>
      <b/>
      <sz val="12"/>
      <name val="맑은 고딕"/>
      <family val="3"/>
      <charset val="129"/>
      <scheme val="major"/>
    </font>
    <font>
      <sz val="12"/>
      <name val="맑은 고딕"/>
      <family val="3"/>
      <charset val="129"/>
      <scheme val="major"/>
    </font>
    <font>
      <b/>
      <sz val="28"/>
      <name val="맑은 고딕"/>
      <family val="3"/>
      <charset val="129"/>
      <scheme val="major"/>
    </font>
    <font>
      <sz val="12"/>
      <color theme="1"/>
      <name val="맑은 고딕"/>
      <family val="3"/>
      <charset val="129"/>
      <scheme val="major"/>
    </font>
    <font>
      <sz val="12"/>
      <color rgb="FF7030A0"/>
      <name val="맑은 고딕"/>
      <family val="3"/>
      <charset val="129"/>
      <scheme val="major"/>
    </font>
    <font>
      <b/>
      <sz val="20"/>
      <name val="맑은 고딕"/>
      <family val="3"/>
      <charset val="129"/>
      <scheme val="major"/>
    </font>
    <font>
      <sz val="12"/>
      <name val="맑은 고딕"/>
      <family val="3"/>
      <charset val="129"/>
      <scheme val="minor"/>
    </font>
    <font>
      <b/>
      <sz val="30"/>
      <name val="맑은 고딕"/>
      <family val="3"/>
      <charset val="129"/>
      <scheme val="major"/>
    </font>
    <font>
      <sz val="11"/>
      <color rgb="FF0070C0"/>
      <name val="돋움"/>
      <family val="3"/>
      <charset val="129"/>
    </font>
    <font>
      <b/>
      <sz val="11"/>
      <color rgb="FF0070C0"/>
      <name val="돋움"/>
      <family val="3"/>
      <charset val="129"/>
    </font>
    <font>
      <b/>
      <sz val="12"/>
      <color rgb="FF0070C0"/>
      <name val="돋움"/>
      <family val="3"/>
      <charset val="129"/>
    </font>
    <font>
      <sz val="12"/>
      <color rgb="FF0070C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rgb="FF7030A0"/>
      <name val="돋움"/>
      <family val="3"/>
      <charset val="129"/>
    </font>
    <font>
      <b/>
      <sz val="13"/>
      <color theme="1"/>
      <name val="돋움"/>
      <family val="3"/>
      <charset val="129"/>
    </font>
    <font>
      <sz val="10"/>
      <color theme="1"/>
      <name val="돋움"/>
      <family val="3"/>
      <charset val="129"/>
    </font>
    <font>
      <sz val="10"/>
      <color rgb="FF7030A0"/>
      <name val="돋움"/>
      <family val="3"/>
      <charset val="129"/>
    </font>
    <font>
      <sz val="9"/>
      <color rgb="FFFF0000"/>
      <name val="돋움"/>
      <family val="3"/>
      <charset val="129"/>
    </font>
    <font>
      <b/>
      <sz val="9"/>
      <color rgb="FFFF0000"/>
      <name val="돋움"/>
      <family val="3"/>
      <charset val="129"/>
    </font>
    <font>
      <b/>
      <sz val="9"/>
      <name val="맑은 고딕"/>
      <family val="3"/>
      <charset val="129"/>
      <scheme val="major"/>
    </font>
    <font>
      <sz val="20"/>
      <color theme="0"/>
      <name val="돋움"/>
      <family val="3"/>
      <charset val="129"/>
    </font>
    <font>
      <b/>
      <sz val="26"/>
      <name val="맑은 고딕"/>
      <family val="3"/>
      <charset val="129"/>
      <scheme val="major"/>
    </font>
    <font>
      <b/>
      <sz val="12"/>
      <color theme="0"/>
      <name val="돋움"/>
      <family val="3"/>
      <charset val="129"/>
    </font>
    <font>
      <b/>
      <sz val="25"/>
      <name val="맑은 고딕"/>
      <family val="3"/>
      <charset val="129"/>
      <scheme val="major"/>
    </font>
    <font>
      <b/>
      <sz val="10"/>
      <color rgb="FF7030A0"/>
      <name val="맑은 고딕"/>
      <family val="3"/>
      <charset val="129"/>
      <scheme val="major"/>
    </font>
    <font>
      <b/>
      <sz val="10"/>
      <name val="맑은 고딕"/>
      <family val="3"/>
      <charset val="129"/>
      <scheme val="major"/>
    </font>
    <font>
      <sz val="28"/>
      <color theme="1" tint="0.499984740745262"/>
      <name val="돋움"/>
      <family val="3"/>
      <charset val="129"/>
    </font>
    <font>
      <b/>
      <sz val="20"/>
      <name val="맑은 고딕"/>
      <family val="3"/>
      <charset val="129"/>
      <scheme val="minor"/>
    </font>
    <font>
      <b/>
      <sz val="15"/>
      <name val="맑은 고딕"/>
      <family val="3"/>
      <charset val="129"/>
      <scheme val="minor"/>
    </font>
    <font>
      <sz val="9"/>
      <color rgb="FF000000"/>
      <name val="굴림"/>
      <family val="3"/>
      <charset val="129"/>
    </font>
    <font>
      <b/>
      <sz val="10"/>
      <name val="굴림체"/>
      <family val="3"/>
      <charset val="129"/>
    </font>
    <font>
      <b/>
      <sz val="16"/>
      <name val="돋움"/>
      <family val="3"/>
      <charset val="129"/>
    </font>
    <font>
      <b/>
      <sz val="11"/>
      <color rgb="FFFF0000"/>
      <name val="돋움"/>
      <family val="3"/>
      <charset val="129"/>
    </font>
    <font>
      <sz val="8"/>
      <name val="맑은 고딕"/>
      <family val="2"/>
      <charset val="129"/>
      <scheme val="minor"/>
    </font>
    <font>
      <b/>
      <sz val="20"/>
      <name val="굴림체"/>
      <family val="3"/>
      <charset val="129"/>
    </font>
    <font>
      <b/>
      <sz val="10"/>
      <color indexed="8"/>
      <name val="굴림체"/>
      <family val="3"/>
      <charset val="129"/>
    </font>
    <font>
      <sz val="8"/>
      <name val="맑은 고딕"/>
      <family val="3"/>
      <charset val="129"/>
      <scheme val="minor"/>
    </font>
    <font>
      <sz val="12"/>
      <name val="굴림체"/>
      <family val="3"/>
      <charset val="129"/>
    </font>
    <font>
      <b/>
      <sz val="9"/>
      <name val="굴림체"/>
      <family val="3"/>
      <charset val="129"/>
    </font>
    <font>
      <b/>
      <sz val="9"/>
      <color indexed="8"/>
      <name val="굴림체"/>
      <family val="3"/>
      <charset val="129"/>
    </font>
    <font>
      <b/>
      <sz val="18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b/>
      <sz val="12"/>
      <name val="맑은 고딕"/>
      <family val="3"/>
      <charset val="129"/>
      <scheme val="minor"/>
    </font>
    <font>
      <sz val="10"/>
      <name val="맑은 고딕"/>
      <family val="3"/>
      <charset val="129"/>
      <scheme val="minor"/>
    </font>
    <font>
      <b/>
      <sz val="10"/>
      <name val="맑은 고딕"/>
      <family val="3"/>
      <charset val="129"/>
      <scheme val="minor"/>
    </font>
    <font>
      <sz val="10"/>
      <name val="굴림체"/>
      <family val="3"/>
      <charset val="129"/>
    </font>
    <font>
      <sz val="10"/>
      <color indexed="8"/>
      <name val="굴림체"/>
      <family val="3"/>
      <charset val="129"/>
    </font>
    <font>
      <b/>
      <sz val="11"/>
      <name val="맑은 고딕"/>
      <family val="3"/>
      <charset val="129"/>
      <scheme val="major"/>
    </font>
    <font>
      <sz val="10"/>
      <color indexed="8"/>
      <name val="맑은 고딕"/>
      <family val="3"/>
      <charset val="129"/>
      <scheme val="minor"/>
    </font>
    <font>
      <b/>
      <sz val="9"/>
      <name val="맑은 고딕"/>
      <family val="3"/>
      <charset val="129"/>
      <scheme val="minor"/>
    </font>
    <font>
      <sz val="28"/>
      <name val="맑은 고딕"/>
      <family val="3"/>
      <charset val="129"/>
      <scheme val="minor"/>
    </font>
    <font>
      <sz val="20"/>
      <name val="맑은 고딕"/>
      <family val="3"/>
      <charset val="129"/>
      <scheme val="minor"/>
    </font>
    <font>
      <sz val="18"/>
      <name val="맑은 고딕"/>
      <family val="3"/>
      <charset val="129"/>
      <scheme val="minor"/>
    </font>
    <font>
      <sz val="12"/>
      <color rgb="FF0070C0"/>
      <name val="맑은 고딕"/>
      <family val="3"/>
      <charset val="129"/>
      <scheme val="minor"/>
    </font>
  </fonts>
  <fills count="15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0"/>
        <bgColor indexed="64"/>
      </patternFill>
    </fill>
    <fill>
      <patternFill patternType="gray125">
        <bgColor theme="0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indexed="42"/>
        <bgColor indexed="64"/>
      </patternFill>
    </fill>
  </fills>
  <borders count="7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hair">
        <color indexed="64"/>
      </right>
      <top/>
      <bottom style="hair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/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thick">
        <color indexed="64"/>
      </top>
      <bottom/>
      <diagonal/>
    </border>
    <border>
      <left style="hair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 style="thin">
        <color indexed="64"/>
      </top>
      <bottom style="hair">
        <color indexed="64"/>
      </bottom>
      <diagonal/>
    </border>
    <border>
      <left style="hair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/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/>
      <top/>
      <bottom/>
      <diagonal/>
    </border>
    <border>
      <left/>
      <right style="hair">
        <color indexed="64"/>
      </right>
      <top/>
      <bottom/>
      <diagonal/>
    </border>
    <border>
      <left style="hair">
        <color indexed="64"/>
      </left>
      <right/>
      <top style="hair">
        <color indexed="64"/>
      </top>
      <bottom/>
      <diagonal/>
    </border>
    <border>
      <left/>
      <right/>
      <top style="hair">
        <color indexed="64"/>
      </top>
      <bottom/>
      <diagonal/>
    </border>
    <border>
      <left/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/>
      <top/>
      <bottom style="thin">
        <color indexed="64"/>
      </bottom>
      <diagonal/>
    </border>
    <border>
      <left/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/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/>
      <bottom style="thick">
        <color indexed="64"/>
      </bottom>
      <diagonal/>
    </border>
    <border>
      <left style="hair">
        <color indexed="64"/>
      </left>
      <right style="hair">
        <color indexed="64"/>
      </right>
      <top/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/>
      <top style="thin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/>
      <diagonal/>
    </border>
    <border>
      <left style="hair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</cellStyleXfs>
  <cellXfs count="784">
    <xf numFmtId="0" fontId="0" fillId="0" borderId="0" xfId="0">
      <alignment vertical="center"/>
    </xf>
    <xf numFmtId="0" fontId="13" fillId="0" borderId="0" xfId="0" applyFont="1">
      <alignment vertical="center"/>
    </xf>
    <xf numFmtId="0" fontId="9" fillId="0" borderId="0" xfId="0" applyFont="1" applyAlignment="1"/>
    <xf numFmtId="0" fontId="32" fillId="0" borderId="0" xfId="0" applyFont="1">
      <alignment vertical="center"/>
    </xf>
    <xf numFmtId="0" fontId="33" fillId="0" borderId="0" xfId="0" applyFont="1">
      <alignment vertical="center"/>
    </xf>
    <xf numFmtId="186" fontId="33" fillId="0" borderId="0" xfId="0" applyNumberFormat="1" applyFont="1" applyAlignment="1">
      <alignment horizontal="center" vertical="center"/>
    </xf>
    <xf numFmtId="41" fontId="33" fillId="0" borderId="0" xfId="0" applyNumberFormat="1" applyFont="1" applyAlignment="1">
      <alignment horizontal="center" vertical="center"/>
    </xf>
    <xf numFmtId="186" fontId="32" fillId="0" borderId="0" xfId="0" applyNumberFormat="1" applyFont="1" applyAlignment="1">
      <alignment horizontal="center" vertical="center"/>
    </xf>
    <xf numFmtId="41" fontId="32" fillId="0" borderId="0" xfId="0" applyNumberFormat="1" applyFont="1" applyAlignment="1">
      <alignment horizontal="center" vertical="center"/>
    </xf>
    <xf numFmtId="49" fontId="32" fillId="0" borderId="0" xfId="0" applyNumberFormat="1" applyFont="1">
      <alignment vertical="center"/>
    </xf>
    <xf numFmtId="0" fontId="34" fillId="5" borderId="0" xfId="0" applyFont="1" applyFill="1">
      <alignment vertical="center"/>
    </xf>
    <xf numFmtId="0" fontId="35" fillId="0" borderId="0" xfId="0" applyFont="1">
      <alignment vertical="center"/>
    </xf>
    <xf numFmtId="0" fontId="36" fillId="0" borderId="0" xfId="0" applyFont="1">
      <alignment vertical="center"/>
    </xf>
    <xf numFmtId="0" fontId="37" fillId="5" borderId="0" xfId="0" applyFont="1" applyFill="1">
      <alignment vertical="center"/>
    </xf>
    <xf numFmtId="0" fontId="38" fillId="5" borderId="0" xfId="0" applyFont="1" applyFill="1" applyAlignment="1">
      <alignment horizontal="center" vertical="center"/>
    </xf>
    <xf numFmtId="0" fontId="38" fillId="5" borderId="0" xfId="0" applyFont="1" applyFill="1" applyAlignment="1">
      <alignment horizontal="centerContinuous" vertical="center"/>
    </xf>
    <xf numFmtId="0" fontId="38" fillId="5" borderId="0" xfId="0" applyFont="1" applyFill="1" applyAlignment="1">
      <alignment vertical="top"/>
    </xf>
    <xf numFmtId="0" fontId="37" fillId="5" borderId="0" xfId="0" applyFont="1" applyFill="1" applyAlignment="1">
      <alignment horizontal="centerContinuous" vertical="center"/>
    </xf>
    <xf numFmtId="0" fontId="38" fillId="5" borderId="0" xfId="0" applyFont="1" applyFill="1" applyAlignment="1">
      <alignment horizontal="distributed" vertical="top" shrinkToFit="1"/>
    </xf>
    <xf numFmtId="0" fontId="39" fillId="5" borderId="0" xfId="0" applyFont="1" applyFill="1">
      <alignment vertical="center"/>
    </xf>
    <xf numFmtId="0" fontId="40" fillId="5" borderId="0" xfId="0" applyFont="1" applyFill="1">
      <alignment vertical="center"/>
    </xf>
    <xf numFmtId="0" fontId="40" fillId="5" borderId="23" xfId="0" applyFont="1" applyFill="1" applyBorder="1">
      <alignment vertical="center"/>
    </xf>
    <xf numFmtId="0" fontId="41" fillId="5" borderId="0" xfId="0" applyFont="1" applyFill="1" applyAlignment="1">
      <alignment vertical="top"/>
    </xf>
    <xf numFmtId="0" fontId="35" fillId="5" borderId="0" xfId="0" applyFont="1" applyFill="1">
      <alignment vertical="center"/>
    </xf>
    <xf numFmtId="0" fontId="39" fillId="5" borderId="0" xfId="0" applyFont="1" applyFill="1" applyAlignment="1">
      <alignment horizontal="center" vertical="center"/>
    </xf>
    <xf numFmtId="0" fontId="40" fillId="5" borderId="0" xfId="0" applyFont="1" applyFill="1" applyAlignment="1">
      <alignment horizontal="left" vertical="center"/>
    </xf>
    <xf numFmtId="189" fontId="39" fillId="5" borderId="0" xfId="0" applyNumberFormat="1" applyFont="1" applyFill="1" applyAlignment="1">
      <alignment horizontal="center" vertical="center"/>
    </xf>
    <xf numFmtId="195" fontId="39" fillId="5" borderId="0" xfId="0" applyNumberFormat="1" applyFont="1" applyFill="1">
      <alignment vertical="center"/>
    </xf>
    <xf numFmtId="41" fontId="39" fillId="5" borderId="0" xfId="0" applyNumberFormat="1" applyFont="1" applyFill="1">
      <alignment vertical="center"/>
    </xf>
    <xf numFmtId="0" fontId="39" fillId="5" borderId="0" xfId="0" applyFont="1" applyFill="1" applyAlignment="1">
      <alignment horizontal="left" vertical="center"/>
    </xf>
    <xf numFmtId="0" fontId="42" fillId="0" borderId="0" xfId="0" applyFont="1">
      <alignment vertical="center"/>
    </xf>
    <xf numFmtId="0" fontId="43" fillId="0" borderId="0" xfId="0" applyFont="1">
      <alignment vertical="center"/>
    </xf>
    <xf numFmtId="49" fontId="39" fillId="5" borderId="0" xfId="0" applyNumberFormat="1" applyFont="1" applyFill="1" applyAlignment="1">
      <alignment vertical="distributed"/>
    </xf>
    <xf numFmtId="49" fontId="39" fillId="5" borderId="0" xfId="0" applyNumberFormat="1" applyFont="1" applyFill="1" applyAlignment="1">
      <alignment horizontal="distributed" vertical="center"/>
    </xf>
    <xf numFmtId="0" fontId="42" fillId="5" borderId="0" xfId="0" applyFont="1" applyFill="1">
      <alignment vertical="center"/>
    </xf>
    <xf numFmtId="196" fontId="39" fillId="5" borderId="0" xfId="0" applyNumberFormat="1" applyFont="1" applyFill="1">
      <alignment vertical="center"/>
    </xf>
    <xf numFmtId="0" fontId="40" fillId="5" borderId="0" xfId="0" applyFont="1" applyFill="1" applyAlignment="1">
      <alignment vertical="center" wrapText="1"/>
    </xf>
    <xf numFmtId="0" fontId="44" fillId="5" borderId="0" xfId="0" applyFont="1" applyFill="1">
      <alignment vertical="center"/>
    </xf>
    <xf numFmtId="0" fontId="40" fillId="5" borderId="11" xfId="0" applyFont="1" applyFill="1" applyBorder="1">
      <alignment vertical="center"/>
    </xf>
    <xf numFmtId="0" fontId="40" fillId="5" borderId="11" xfId="0" applyFont="1" applyFill="1" applyBorder="1" applyAlignment="1">
      <alignment horizontal="distributed" vertical="center"/>
    </xf>
    <xf numFmtId="0" fontId="44" fillId="5" borderId="11" xfId="0" applyFont="1" applyFill="1" applyBorder="1">
      <alignment vertical="center"/>
    </xf>
    <xf numFmtId="0" fontId="40" fillId="5" borderId="11" xfId="0" applyFont="1" applyFill="1" applyBorder="1" applyAlignment="1">
      <alignment horizontal="right" vertical="center"/>
    </xf>
    <xf numFmtId="0" fontId="40" fillId="5" borderId="24" xfId="0" applyFont="1" applyFill="1" applyBorder="1">
      <alignment vertical="center"/>
    </xf>
    <xf numFmtId="0" fontId="33" fillId="0" borderId="0" xfId="0" applyFont="1" applyAlignment="1">
      <alignment horizontal="center" vertical="center"/>
    </xf>
    <xf numFmtId="49" fontId="39" fillId="5" borderId="0" xfId="0" applyNumberFormat="1" applyFont="1" applyFill="1" applyAlignment="1">
      <alignment horizontal="distributed" vertical="distributed"/>
    </xf>
    <xf numFmtId="196" fontId="39" fillId="5" borderId="0" xfId="0" applyNumberFormat="1" applyFont="1" applyFill="1" applyAlignment="1">
      <alignment horizontal="left" vertical="center"/>
    </xf>
    <xf numFmtId="0" fontId="40" fillId="5" borderId="25" xfId="0" applyFont="1" applyFill="1" applyBorder="1" applyAlignment="1">
      <alignment vertical="center" shrinkToFit="1"/>
    </xf>
    <xf numFmtId="0" fontId="40" fillId="5" borderId="0" xfId="0" applyFont="1" applyFill="1" applyAlignment="1">
      <alignment vertical="center" shrinkToFit="1"/>
    </xf>
    <xf numFmtId="0" fontId="40" fillId="5" borderId="26" xfId="0" applyFont="1" applyFill="1" applyBorder="1" applyAlignment="1">
      <alignment vertical="center" shrinkToFit="1"/>
    </xf>
    <xf numFmtId="0" fontId="40" fillId="5" borderId="11" xfId="0" applyFont="1" applyFill="1" applyBorder="1" applyAlignment="1">
      <alignment vertical="center" shrinkToFit="1"/>
    </xf>
    <xf numFmtId="0" fontId="46" fillId="5" borderId="0" xfId="0" applyFont="1" applyFill="1" applyAlignment="1">
      <alignment vertical="top" shrinkToFit="1"/>
    </xf>
    <xf numFmtId="0" fontId="40" fillId="5" borderId="25" xfId="0" applyFont="1" applyFill="1" applyBorder="1" applyAlignment="1">
      <alignment horizontal="center" vertical="center" shrinkToFit="1"/>
    </xf>
    <xf numFmtId="0" fontId="40" fillId="5" borderId="0" xfId="0" applyFont="1" applyFill="1" applyAlignment="1">
      <alignment horizontal="center" vertical="center" shrinkToFit="1"/>
    </xf>
    <xf numFmtId="205" fontId="39" fillId="5" borderId="0" xfId="0" applyNumberFormat="1" applyFont="1" applyFill="1">
      <alignment vertical="center"/>
    </xf>
    <xf numFmtId="0" fontId="40" fillId="5" borderId="23" xfId="0" applyFont="1" applyFill="1" applyBorder="1" applyAlignment="1">
      <alignment horizontal="center" vertical="center" shrinkToFit="1"/>
    </xf>
    <xf numFmtId="0" fontId="17" fillId="0" borderId="0" xfId="0" applyFont="1">
      <alignment vertical="center"/>
    </xf>
    <xf numFmtId="0" fontId="11" fillId="0" borderId="0" xfId="0" applyFont="1">
      <alignment vertical="center"/>
    </xf>
    <xf numFmtId="0" fontId="19" fillId="0" borderId="0" xfId="0" applyFont="1">
      <alignment vertical="center"/>
    </xf>
    <xf numFmtId="0" fontId="2" fillId="0" borderId="0" xfId="0" applyFont="1">
      <alignment vertical="center"/>
    </xf>
    <xf numFmtId="0" fontId="20" fillId="2" borderId="0" xfId="0" applyFont="1" applyFill="1">
      <alignment vertical="center"/>
    </xf>
    <xf numFmtId="0" fontId="20" fillId="0" borderId="0" xfId="0" applyFont="1">
      <alignment vertical="center"/>
    </xf>
    <xf numFmtId="0" fontId="11" fillId="0" borderId="0" xfId="0" applyFont="1" applyAlignment="1">
      <alignment horizontal="center" vertical="center"/>
    </xf>
    <xf numFmtId="0" fontId="7" fillId="0" borderId="0" xfId="0" applyFont="1">
      <alignment vertical="center"/>
    </xf>
    <xf numFmtId="0" fontId="7" fillId="0" borderId="0" xfId="0" applyFont="1" applyAlignment="1"/>
    <xf numFmtId="0" fontId="2" fillId="0" borderId="0" xfId="0" applyFont="1" applyAlignment="1"/>
    <xf numFmtId="0" fontId="47" fillId="0" borderId="0" xfId="0" applyFont="1">
      <alignment vertical="center"/>
    </xf>
    <xf numFmtId="3" fontId="47" fillId="0" borderId="0" xfId="0" applyNumberFormat="1" applyFont="1">
      <alignment vertical="center"/>
    </xf>
    <xf numFmtId="3" fontId="48" fillId="0" borderId="0" xfId="0" applyNumberFormat="1" applyFont="1">
      <alignment vertical="center"/>
    </xf>
    <xf numFmtId="0" fontId="49" fillId="0" borderId="0" xfId="0" applyFont="1">
      <alignment vertical="center"/>
    </xf>
    <xf numFmtId="0" fontId="50" fillId="0" borderId="0" xfId="0" applyFont="1" applyAlignment="1">
      <alignment horizontal="center" vertical="center"/>
    </xf>
    <xf numFmtId="0" fontId="50" fillId="0" borderId="0" xfId="0" applyFont="1">
      <alignment vertical="center"/>
    </xf>
    <xf numFmtId="0" fontId="4" fillId="0" borderId="0" xfId="0" applyFont="1">
      <alignment vertical="center"/>
    </xf>
    <xf numFmtId="181" fontId="4" fillId="0" borderId="0" xfId="0" applyNumberFormat="1" applyFont="1" applyAlignment="1">
      <alignment horizontal="center" vertical="center"/>
    </xf>
    <xf numFmtId="0" fontId="21" fillId="7" borderId="18" xfId="0" applyFont="1" applyFill="1" applyBorder="1" applyAlignment="1">
      <alignment horizontal="center" vertical="center"/>
    </xf>
    <xf numFmtId="179" fontId="4" fillId="5" borderId="12" xfId="0" applyNumberFormat="1" applyFont="1" applyFill="1" applyBorder="1" applyAlignment="1">
      <alignment horizontal="center" vertical="center"/>
    </xf>
    <xf numFmtId="182" fontId="4" fillId="5" borderId="12" xfId="0" applyNumberFormat="1" applyFont="1" applyFill="1" applyBorder="1" applyAlignment="1">
      <alignment horizontal="center" vertical="center"/>
    </xf>
    <xf numFmtId="187" fontId="4" fillId="5" borderId="12" xfId="0" applyNumberFormat="1" applyFont="1" applyFill="1" applyBorder="1" applyAlignment="1">
      <alignment horizontal="center" vertical="center"/>
    </xf>
    <xf numFmtId="187" fontId="4" fillId="5" borderId="13" xfId="0" applyNumberFormat="1" applyFont="1" applyFill="1" applyBorder="1" applyAlignment="1">
      <alignment horizontal="center" vertical="center"/>
    </xf>
    <xf numFmtId="189" fontId="4" fillId="0" borderId="0" xfId="0" applyNumberFormat="1" applyFont="1" applyAlignment="1">
      <alignment horizontal="right" vertical="center"/>
    </xf>
    <xf numFmtId="41" fontId="2" fillId="0" borderId="0" xfId="0" applyNumberFormat="1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right" vertical="center"/>
    </xf>
    <xf numFmtId="41" fontId="2" fillId="0" borderId="0" xfId="0" applyNumberFormat="1" applyFont="1" applyAlignment="1">
      <alignment horizontal="center" vertical="center"/>
    </xf>
    <xf numFmtId="189" fontId="2" fillId="0" borderId="0" xfId="0" applyNumberFormat="1" applyFont="1" applyAlignment="1">
      <alignment horizontal="right" vertical="center"/>
    </xf>
    <xf numFmtId="41" fontId="2" fillId="0" borderId="0" xfId="0" applyNumberFormat="1" applyFont="1" applyAlignment="1">
      <alignment horizontal="right" vertical="center"/>
    </xf>
    <xf numFmtId="43" fontId="2" fillId="0" borderId="0" xfId="0" applyNumberFormat="1" applyFont="1" applyAlignment="1">
      <alignment horizontal="right" vertical="center"/>
    </xf>
    <xf numFmtId="0" fontId="22" fillId="9" borderId="5" xfId="0" applyFont="1" applyFill="1" applyBorder="1" applyAlignment="1">
      <alignment horizontal="center" vertical="center"/>
    </xf>
    <xf numFmtId="0" fontId="22" fillId="9" borderId="16" xfId="0" applyFont="1" applyFill="1" applyBorder="1" applyAlignment="1">
      <alignment horizontal="center" vertical="center"/>
    </xf>
    <xf numFmtId="0" fontId="22" fillId="8" borderId="12" xfId="0" applyFont="1" applyFill="1" applyBorder="1">
      <alignment vertical="center"/>
    </xf>
    <xf numFmtId="0" fontId="22" fillId="9" borderId="16" xfId="0" applyFont="1" applyFill="1" applyBorder="1" applyAlignment="1">
      <alignment horizontal="left" vertical="center"/>
    </xf>
    <xf numFmtId="0" fontId="22" fillId="9" borderId="30" xfId="0" applyFont="1" applyFill="1" applyBorder="1">
      <alignment vertical="center"/>
    </xf>
    <xf numFmtId="0" fontId="22" fillId="9" borderId="31" xfId="0" applyFont="1" applyFill="1" applyBorder="1">
      <alignment vertical="center"/>
    </xf>
    <xf numFmtId="0" fontId="22" fillId="9" borderId="36" xfId="0" applyFont="1" applyFill="1" applyBorder="1">
      <alignment vertical="center"/>
    </xf>
    <xf numFmtId="0" fontId="22" fillId="8" borderId="30" xfId="0" applyFont="1" applyFill="1" applyBorder="1" applyAlignment="1">
      <alignment horizontal="center" vertical="center"/>
    </xf>
    <xf numFmtId="0" fontId="22" fillId="9" borderId="31" xfId="0" applyFont="1" applyFill="1" applyBorder="1" applyAlignment="1">
      <alignment horizontal="left" vertical="center"/>
    </xf>
    <xf numFmtId="0" fontId="22" fillId="9" borderId="36" xfId="0" applyFont="1" applyFill="1" applyBorder="1" applyAlignment="1">
      <alignment horizontal="left" vertical="center"/>
    </xf>
    <xf numFmtId="0" fontId="22" fillId="9" borderId="31" xfId="0" applyFont="1" applyFill="1" applyBorder="1" applyAlignment="1">
      <alignment horizontal="center" vertical="center"/>
    </xf>
    <xf numFmtId="0" fontId="22" fillId="9" borderId="36" xfId="0" applyFont="1" applyFill="1" applyBorder="1" applyAlignment="1">
      <alignment horizontal="center" vertical="center"/>
    </xf>
    <xf numFmtId="189" fontId="22" fillId="8" borderId="30" xfId="0" applyNumberFormat="1" applyFont="1" applyFill="1" applyBorder="1">
      <alignment vertical="center"/>
    </xf>
    <xf numFmtId="41" fontId="22" fillId="9" borderId="31" xfId="0" applyNumberFormat="1" applyFont="1" applyFill="1" applyBorder="1">
      <alignment vertical="center"/>
    </xf>
    <xf numFmtId="0" fontId="22" fillId="9" borderId="27" xfId="0" applyFont="1" applyFill="1" applyBorder="1" applyAlignment="1">
      <alignment horizontal="center" vertical="center"/>
    </xf>
    <xf numFmtId="0" fontId="22" fillId="9" borderId="22" xfId="0" applyFont="1" applyFill="1" applyBorder="1" applyAlignment="1">
      <alignment horizontal="center" vertical="center"/>
    </xf>
    <xf numFmtId="0" fontId="51" fillId="0" borderId="0" xfId="0" applyFont="1">
      <alignment vertical="center"/>
    </xf>
    <xf numFmtId="0" fontId="52" fillId="0" borderId="0" xfId="0" applyFont="1">
      <alignment vertical="center"/>
    </xf>
    <xf numFmtId="0" fontId="51" fillId="5" borderId="0" xfId="0" applyFont="1" applyFill="1">
      <alignment vertical="center"/>
    </xf>
    <xf numFmtId="0" fontId="23" fillId="5" borderId="0" xfId="0" applyFont="1" applyFill="1" applyAlignment="1">
      <alignment horizontal="center" vertical="center"/>
    </xf>
    <xf numFmtId="0" fontId="6" fillId="5" borderId="0" xfId="0" applyFont="1" applyFill="1">
      <alignment vertical="center"/>
    </xf>
    <xf numFmtId="0" fontId="24" fillId="5" borderId="0" xfId="0" applyFont="1" applyFill="1">
      <alignment vertical="center"/>
    </xf>
    <xf numFmtId="0" fontId="25" fillId="5" borderId="0" xfId="0" applyFont="1" applyFill="1">
      <alignment vertical="center"/>
    </xf>
    <xf numFmtId="0" fontId="26" fillId="5" borderId="0" xfId="0" quotePrefix="1" applyFont="1" applyFill="1">
      <alignment vertical="center"/>
    </xf>
    <xf numFmtId="0" fontId="53" fillId="5" borderId="0" xfId="0" applyFont="1" applyFill="1">
      <alignment vertical="center"/>
    </xf>
    <xf numFmtId="0" fontId="26" fillId="5" borderId="0" xfId="0" applyFont="1" applyFill="1">
      <alignment vertical="center"/>
    </xf>
    <xf numFmtId="0" fontId="26" fillId="5" borderId="14" xfId="0" applyFont="1" applyFill="1" applyBorder="1">
      <alignment vertical="center"/>
    </xf>
    <xf numFmtId="0" fontId="53" fillId="0" borderId="0" xfId="0" applyFont="1">
      <alignment vertical="center"/>
    </xf>
    <xf numFmtId="0" fontId="26" fillId="0" borderId="0" xfId="0" applyFont="1">
      <alignment vertical="center"/>
    </xf>
    <xf numFmtId="0" fontId="4" fillId="5" borderId="0" xfId="0" applyFont="1" applyFill="1" applyAlignment="1">
      <alignment horizontal="center" vertical="center"/>
    </xf>
    <xf numFmtId="0" fontId="4" fillId="5" borderId="0" xfId="0" applyFont="1" applyFill="1">
      <alignment vertical="center"/>
    </xf>
    <xf numFmtId="0" fontId="54" fillId="5" borderId="0" xfId="0" applyFont="1" applyFill="1">
      <alignment vertical="center"/>
    </xf>
    <xf numFmtId="0" fontId="54" fillId="0" borderId="0" xfId="0" applyFont="1">
      <alignment vertical="center"/>
    </xf>
    <xf numFmtId="0" fontId="4" fillId="5" borderId="0" xfId="0" quotePrefix="1" applyFont="1" applyFill="1">
      <alignment vertical="center"/>
    </xf>
    <xf numFmtId="0" fontId="4" fillId="5" borderId="0" xfId="0" quotePrefix="1" applyFont="1" applyFill="1" applyAlignment="1">
      <alignment horizontal="left" vertical="center" indent="1"/>
    </xf>
    <xf numFmtId="0" fontId="4" fillId="5" borderId="0" xfId="0" applyFont="1" applyFill="1" applyAlignment="1">
      <alignment horizontal="left" vertical="center" indent="1"/>
    </xf>
    <xf numFmtId="0" fontId="27" fillId="5" borderId="0" xfId="0" quotePrefix="1" applyFont="1" applyFill="1">
      <alignment vertical="center"/>
    </xf>
    <xf numFmtId="0" fontId="11" fillId="5" borderId="0" xfId="0" applyFont="1" applyFill="1">
      <alignment vertical="center"/>
    </xf>
    <xf numFmtId="0" fontId="11" fillId="5" borderId="14" xfId="0" applyFont="1" applyFill="1" applyBorder="1">
      <alignment vertical="center"/>
    </xf>
    <xf numFmtId="0" fontId="28" fillId="5" borderId="14" xfId="0" applyFont="1" applyFill="1" applyBorder="1">
      <alignment vertical="center"/>
    </xf>
    <xf numFmtId="0" fontId="29" fillId="5" borderId="14" xfId="0" applyFont="1" applyFill="1" applyBorder="1">
      <alignment vertical="center"/>
    </xf>
    <xf numFmtId="0" fontId="29" fillId="5" borderId="0" xfId="0" applyFont="1" applyFill="1">
      <alignment vertical="center"/>
    </xf>
    <xf numFmtId="0" fontId="28" fillId="5" borderId="0" xfId="0" applyFont="1" applyFill="1">
      <alignment vertical="center"/>
    </xf>
    <xf numFmtId="0" fontId="11" fillId="5" borderId="0" xfId="0" applyFont="1" applyFill="1" applyAlignment="1">
      <alignment horizontal="left" vertical="center" indent="1"/>
    </xf>
    <xf numFmtId="0" fontId="11" fillId="5" borderId="0" xfId="0" quotePrefix="1" applyFont="1" applyFill="1" applyAlignment="1">
      <alignment horizontal="left" vertical="center" indent="1"/>
    </xf>
    <xf numFmtId="0" fontId="55" fillId="0" borderId="0" xfId="0" applyFont="1">
      <alignment vertical="center"/>
    </xf>
    <xf numFmtId="0" fontId="0" fillId="5" borderId="0" xfId="0" applyFill="1">
      <alignment vertical="center"/>
    </xf>
    <xf numFmtId="0" fontId="0" fillId="5" borderId="0" xfId="0" applyFill="1" applyAlignment="1">
      <alignment horizontal="right" vertical="center"/>
    </xf>
    <xf numFmtId="0" fontId="0" fillId="5" borderId="0" xfId="0" applyFill="1" applyAlignment="1">
      <alignment vertical="top"/>
    </xf>
    <xf numFmtId="0" fontId="0" fillId="5" borderId="0" xfId="0" applyFill="1" applyAlignment="1">
      <alignment horizontal="center" vertical="center"/>
    </xf>
    <xf numFmtId="0" fontId="31" fillId="0" borderId="0" xfId="0" applyFont="1">
      <alignment vertical="center"/>
    </xf>
    <xf numFmtId="0" fontId="4" fillId="0" borderId="0" xfId="0" applyFont="1" applyAlignment="1">
      <alignment vertical="top"/>
    </xf>
    <xf numFmtId="0" fontId="4" fillId="0" borderId="0" xfId="0" applyFont="1" applyAlignment="1">
      <alignment horizontal="left" vertical="top"/>
    </xf>
    <xf numFmtId="191" fontId="4" fillId="0" borderId="0" xfId="0" applyNumberFormat="1" applyFont="1" applyAlignment="1">
      <alignment vertical="top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vertical="top" wrapText="1"/>
    </xf>
    <xf numFmtId="41" fontId="11" fillId="0" borderId="0" xfId="0" applyNumberFormat="1" applyFont="1">
      <alignment vertical="center"/>
    </xf>
    <xf numFmtId="0" fontId="0" fillId="0" borderId="0" xfId="0" applyAlignment="1">
      <alignment horizontal="center" vertical="center"/>
    </xf>
    <xf numFmtId="186" fontId="7" fillId="0" borderId="0" xfId="0" applyNumberFormat="1" applyFont="1" applyAlignment="1">
      <alignment horizontal="center" vertical="center"/>
    </xf>
    <xf numFmtId="41" fontId="7" fillId="0" borderId="0" xfId="0" applyNumberFormat="1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18" fillId="0" borderId="12" xfId="0" applyFont="1" applyBorder="1" applyAlignment="1">
      <alignment horizontal="left" vertical="center"/>
    </xf>
    <xf numFmtId="0" fontId="18" fillId="0" borderId="0" xfId="0" applyFont="1">
      <alignment vertical="center"/>
    </xf>
    <xf numFmtId="0" fontId="7" fillId="0" borderId="12" xfId="0" applyFont="1" applyBorder="1" applyAlignment="1">
      <alignment horizontal="center" vertical="center"/>
    </xf>
    <xf numFmtId="0" fontId="7" fillId="0" borderId="0" xfId="0" applyFont="1" applyAlignment="1">
      <alignment horizontal="right" vertical="center"/>
    </xf>
    <xf numFmtId="49" fontId="18" fillId="0" borderId="5" xfId="0" applyNumberFormat="1" applyFont="1" applyBorder="1" applyAlignment="1">
      <alignment horizontal="center" vertical="center"/>
    </xf>
    <xf numFmtId="184" fontId="18" fillId="0" borderId="12" xfId="0" applyNumberFormat="1" applyFont="1" applyBorder="1" applyAlignment="1">
      <alignment horizontal="left" vertical="center"/>
    </xf>
    <xf numFmtId="0" fontId="18" fillId="0" borderId="16" xfId="0" applyFont="1" applyBorder="1">
      <alignment vertical="center"/>
    </xf>
    <xf numFmtId="41" fontId="7" fillId="0" borderId="0" xfId="0" applyNumberFormat="1" applyFont="1">
      <alignment vertical="center"/>
    </xf>
    <xf numFmtId="49" fontId="7" fillId="0" borderId="5" xfId="0" applyNumberFormat="1" applyFont="1" applyBorder="1" applyAlignment="1">
      <alignment horizontal="center" vertical="center" wrapText="1"/>
    </xf>
    <xf numFmtId="0" fontId="7" fillId="0" borderId="12" xfId="0" applyFont="1" applyBorder="1" applyAlignment="1">
      <alignment horizontal="left" vertical="center" wrapText="1"/>
    </xf>
    <xf numFmtId="176" fontId="7" fillId="0" borderId="12" xfId="0" applyNumberFormat="1" applyFont="1" applyBorder="1" applyAlignment="1">
      <alignment horizontal="center" vertical="center"/>
    </xf>
    <xf numFmtId="188" fontId="7" fillId="0" borderId="12" xfId="0" applyNumberFormat="1" applyFont="1" applyBorder="1" applyAlignment="1">
      <alignment horizontal="center" vertical="center"/>
    </xf>
    <xf numFmtId="41" fontId="7" fillId="0" borderId="12" xfId="0" applyNumberFormat="1" applyFont="1" applyBorder="1" applyAlignment="1">
      <alignment horizontal="center" vertical="center"/>
    </xf>
    <xf numFmtId="0" fontId="7" fillId="0" borderId="16" xfId="0" applyFont="1" applyBorder="1">
      <alignment vertical="center"/>
    </xf>
    <xf numFmtId="49" fontId="7" fillId="0" borderId="27" xfId="0" applyNumberFormat="1" applyFont="1" applyBorder="1" applyAlignment="1">
      <alignment horizontal="center" vertical="center" wrapText="1"/>
    </xf>
    <xf numFmtId="0" fontId="7" fillId="0" borderId="13" xfId="0" applyFont="1" applyBorder="1" applyAlignment="1">
      <alignment horizontal="left" vertical="center" wrapText="1"/>
    </xf>
    <xf numFmtId="0" fontId="7" fillId="0" borderId="13" xfId="0" applyFont="1" applyBorder="1" applyAlignment="1">
      <alignment horizontal="center" vertical="center"/>
    </xf>
    <xf numFmtId="176" fontId="7" fillId="0" borderId="13" xfId="0" applyNumberFormat="1" applyFont="1" applyBorder="1" applyAlignment="1">
      <alignment horizontal="center" vertical="center"/>
    </xf>
    <xf numFmtId="184" fontId="7" fillId="0" borderId="13" xfId="0" applyNumberFormat="1" applyFont="1" applyBorder="1" applyAlignment="1">
      <alignment horizontal="center" vertical="center"/>
    </xf>
    <xf numFmtId="41" fontId="7" fillId="0" borderId="13" xfId="0" applyNumberFormat="1" applyFont="1" applyBorder="1" applyAlignment="1">
      <alignment horizontal="center" vertical="center"/>
    </xf>
    <xf numFmtId="0" fontId="7" fillId="0" borderId="22" xfId="0" applyFont="1" applyBorder="1">
      <alignment vertical="center"/>
    </xf>
    <xf numFmtId="49" fontId="7" fillId="0" borderId="0" xfId="0" applyNumberFormat="1" applyFont="1">
      <alignment vertical="center"/>
    </xf>
    <xf numFmtId="49" fontId="39" fillId="5" borderId="0" xfId="0" quotePrefix="1" applyNumberFormat="1" applyFont="1" applyFill="1" applyAlignment="1">
      <alignment horizontal="left" vertical="distributed"/>
    </xf>
    <xf numFmtId="49" fontId="39" fillId="5" borderId="0" xfId="0" applyNumberFormat="1" applyFont="1" applyFill="1" applyAlignment="1">
      <alignment horizontal="left" vertical="distributed"/>
    </xf>
    <xf numFmtId="0" fontId="7" fillId="0" borderId="47" xfId="0" applyFont="1" applyBorder="1">
      <alignment vertical="center"/>
    </xf>
    <xf numFmtId="0" fontId="7" fillId="0" borderId="38" xfId="0" applyFont="1" applyBorder="1">
      <alignment vertical="center"/>
    </xf>
    <xf numFmtId="41" fontId="56" fillId="0" borderId="38" xfId="0" applyNumberFormat="1" applyFont="1" applyBorder="1">
      <alignment vertical="center"/>
    </xf>
    <xf numFmtId="0" fontId="57" fillId="0" borderId="6" xfId="0" applyFont="1" applyBorder="1">
      <alignment vertical="center"/>
    </xf>
    <xf numFmtId="41" fontId="49" fillId="2" borderId="9" xfId="0" applyNumberFormat="1" applyFont="1" applyFill="1" applyBorder="1">
      <alignment vertical="center"/>
    </xf>
    <xf numFmtId="0" fontId="49" fillId="0" borderId="53" xfId="0" applyFont="1" applyBorder="1" applyAlignment="1">
      <alignment horizontal="center" vertical="center"/>
    </xf>
    <xf numFmtId="3" fontId="49" fillId="2" borderId="9" xfId="0" applyNumberFormat="1" applyFont="1" applyFill="1" applyBorder="1">
      <alignment vertical="center"/>
    </xf>
    <xf numFmtId="0" fontId="49" fillId="0" borderId="53" xfId="0" applyFont="1" applyBorder="1">
      <alignment vertical="center"/>
    </xf>
    <xf numFmtId="186" fontId="56" fillId="0" borderId="0" xfId="0" applyNumberFormat="1" applyFont="1" applyAlignment="1">
      <alignment horizontal="center" vertical="center"/>
    </xf>
    <xf numFmtId="196" fontId="58" fillId="5" borderId="0" xfId="0" applyNumberFormat="1" applyFont="1" applyFill="1" applyAlignment="1">
      <alignment horizontal="left" vertical="top"/>
    </xf>
    <xf numFmtId="200" fontId="4" fillId="0" borderId="0" xfId="0" applyNumberFormat="1" applyFont="1" applyAlignment="1">
      <alignment horizontal="left" vertical="top"/>
    </xf>
    <xf numFmtId="0" fontId="4" fillId="5" borderId="0" xfId="0" applyFont="1" applyFill="1" applyAlignment="1">
      <alignment horizontal="left" vertical="top"/>
    </xf>
    <xf numFmtId="176" fontId="18" fillId="0" borderId="12" xfId="0" applyNumberFormat="1" applyFont="1" applyBorder="1" applyAlignment="1">
      <alignment horizontal="center" vertical="center"/>
    </xf>
    <xf numFmtId="41" fontId="1" fillId="0" borderId="0" xfId="0" applyNumberFormat="1" applyFont="1" applyAlignment="1">
      <alignment horizontal="center" vertical="center"/>
    </xf>
    <xf numFmtId="41" fontId="71" fillId="0" borderId="0" xfId="0" applyNumberFormat="1" applyFont="1" applyAlignment="1">
      <alignment horizontal="center" vertical="center"/>
    </xf>
    <xf numFmtId="0" fontId="1" fillId="3" borderId="12" xfId="0" applyFont="1" applyFill="1" applyBorder="1" applyAlignment="1">
      <alignment horizontal="center" vertical="center" shrinkToFit="1"/>
    </xf>
    <xf numFmtId="0" fontId="1" fillId="0" borderId="12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51" fillId="0" borderId="12" xfId="0" applyFont="1" applyBorder="1" applyAlignment="1">
      <alignment horizontal="center" vertical="center"/>
    </xf>
    <xf numFmtId="0" fontId="51" fillId="0" borderId="16" xfId="0" applyFont="1" applyBorder="1">
      <alignment vertical="center"/>
    </xf>
    <xf numFmtId="0" fontId="1" fillId="0" borderId="13" xfId="0" applyFont="1" applyBorder="1" applyAlignment="1">
      <alignment horizontal="center" vertical="center"/>
    </xf>
    <xf numFmtId="0" fontId="51" fillId="0" borderId="13" xfId="0" applyFont="1" applyBorder="1" applyAlignment="1">
      <alignment horizontal="center" vertical="center"/>
    </xf>
    <xf numFmtId="0" fontId="51" fillId="0" borderId="22" xfId="0" applyFont="1" applyBorder="1">
      <alignment vertical="center"/>
    </xf>
    <xf numFmtId="0" fontId="2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7" fillId="0" borderId="47" xfId="0" applyFont="1" applyBorder="1" applyAlignment="1">
      <alignment horizontal="center" vertical="center"/>
    </xf>
    <xf numFmtId="0" fontId="7" fillId="0" borderId="38" xfId="0" applyFont="1" applyBorder="1" applyAlignment="1">
      <alignment horizontal="center" vertical="center"/>
    </xf>
    <xf numFmtId="41" fontId="56" fillId="0" borderId="38" xfId="0" applyNumberFormat="1" applyFont="1" applyBorder="1" applyAlignment="1">
      <alignment horizontal="center" vertical="center"/>
    </xf>
    <xf numFmtId="0" fontId="57" fillId="0" borderId="6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7" fillId="0" borderId="52" xfId="0" applyFont="1" applyBorder="1" applyAlignment="1">
      <alignment horizontal="center" vertical="center"/>
    </xf>
    <xf numFmtId="0" fontId="7" fillId="0" borderId="4" xfId="0" applyFont="1" applyBorder="1" applyAlignment="1">
      <alignment horizontal="center"/>
    </xf>
    <xf numFmtId="0" fontId="7" fillId="0" borderId="52" xfId="0" applyFont="1" applyBorder="1" applyAlignment="1">
      <alignment horizontal="center"/>
    </xf>
    <xf numFmtId="0" fontId="7" fillId="0" borderId="48" xfId="0" applyFont="1" applyBorder="1" applyAlignment="1">
      <alignment horizontal="center"/>
    </xf>
    <xf numFmtId="0" fontId="7" fillId="0" borderId="14" xfId="0" applyFont="1" applyBorder="1" applyAlignment="1">
      <alignment horizontal="center"/>
    </xf>
    <xf numFmtId="41" fontId="7" fillId="0" borderId="14" xfId="0" applyNumberFormat="1" applyFont="1" applyBorder="1" applyAlignment="1">
      <alignment horizontal="center"/>
    </xf>
    <xf numFmtId="0" fontId="7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 vertical="center"/>
    </xf>
    <xf numFmtId="0" fontId="51" fillId="0" borderId="3" xfId="0" applyFont="1" applyBorder="1" applyAlignment="1">
      <alignment horizontal="center" vertical="center"/>
    </xf>
    <xf numFmtId="0" fontId="51" fillId="0" borderId="65" xfId="0" applyFont="1" applyBorder="1">
      <alignment vertical="center"/>
    </xf>
    <xf numFmtId="0" fontId="1" fillId="0" borderId="22" xfId="0" applyFont="1" applyBorder="1" applyAlignment="1">
      <alignment horizontal="center" vertical="center"/>
    </xf>
    <xf numFmtId="1" fontId="1" fillId="0" borderId="12" xfId="0" applyNumberFormat="1" applyFont="1" applyBorder="1" applyAlignment="1">
      <alignment horizontal="center" vertical="center"/>
    </xf>
    <xf numFmtId="1" fontId="1" fillId="0" borderId="13" xfId="0" applyNumberFormat="1" applyFont="1" applyBorder="1" applyAlignment="1">
      <alignment horizontal="center" vertical="center"/>
    </xf>
    <xf numFmtId="0" fontId="0" fillId="0" borderId="27" xfId="0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45" fillId="0" borderId="0" xfId="0" applyFont="1">
      <alignment vertical="center"/>
    </xf>
    <xf numFmtId="41" fontId="45" fillId="0" borderId="0" xfId="0" applyNumberFormat="1" applyFont="1">
      <alignment vertical="center"/>
    </xf>
    <xf numFmtId="0" fontId="11" fillId="5" borderId="0" xfId="0" applyFont="1" applyFill="1" applyAlignment="1">
      <alignment horizontal="left" vertical="center"/>
    </xf>
    <xf numFmtId="0" fontId="11" fillId="0" borderId="0" xfId="0" applyFont="1" applyAlignment="1">
      <alignment horizontal="left" vertical="center"/>
    </xf>
    <xf numFmtId="192" fontId="11" fillId="0" borderId="38" xfId="0" applyNumberFormat="1" applyFont="1" applyBorder="1" applyAlignment="1">
      <alignment horizontal="center" vertical="center"/>
    </xf>
    <xf numFmtId="192" fontId="11" fillId="0" borderId="37" xfId="0" applyNumberFormat="1" applyFont="1" applyBorder="1" applyAlignment="1">
      <alignment horizontal="center" vertical="center"/>
    </xf>
    <xf numFmtId="192" fontId="11" fillId="0" borderId="39" xfId="0" applyNumberFormat="1" applyFont="1" applyBorder="1" applyAlignment="1">
      <alignment horizontal="center" vertical="center"/>
    </xf>
    <xf numFmtId="192" fontId="11" fillId="0" borderId="0" xfId="0" applyNumberFormat="1" applyFont="1" applyAlignment="1">
      <alignment horizontal="center" vertical="center"/>
    </xf>
    <xf numFmtId="192" fontId="11" fillId="0" borderId="40" xfId="0" applyNumberFormat="1" applyFont="1" applyBorder="1" applyAlignment="1">
      <alignment horizontal="center" vertical="center"/>
    </xf>
    <xf numFmtId="192" fontId="11" fillId="0" borderId="41" xfId="0" applyNumberFormat="1" applyFont="1" applyBorder="1" applyAlignment="1">
      <alignment horizontal="center" vertical="center"/>
    </xf>
    <xf numFmtId="192" fontId="11" fillId="0" borderId="15" xfId="0" applyNumberFormat="1" applyFont="1" applyBorder="1" applyAlignment="1">
      <alignment horizontal="center" vertical="center"/>
    </xf>
    <xf numFmtId="192" fontId="11" fillId="0" borderId="29" xfId="0" applyNumberFormat="1" applyFont="1" applyBorder="1" applyAlignment="1">
      <alignment horizontal="center" vertical="center"/>
    </xf>
    <xf numFmtId="192" fontId="11" fillId="0" borderId="7" xfId="0" applyNumberFormat="1" applyFont="1" applyBorder="1" applyAlignment="1">
      <alignment horizontal="center" vertical="center"/>
    </xf>
    <xf numFmtId="192" fontId="11" fillId="0" borderId="43" xfId="0" applyNumberFormat="1" applyFont="1" applyBorder="1" applyAlignment="1">
      <alignment horizontal="center" vertical="center"/>
    </xf>
    <xf numFmtId="192" fontId="11" fillId="0" borderId="42" xfId="0" applyNumberFormat="1" applyFont="1" applyBorder="1" applyAlignment="1">
      <alignment horizontal="center" vertical="center"/>
    </xf>
    <xf numFmtId="192" fontId="11" fillId="0" borderId="44" xfId="0" applyNumberFormat="1" applyFont="1" applyBorder="1" applyAlignment="1">
      <alignment horizontal="center" vertical="center"/>
    </xf>
    <xf numFmtId="192" fontId="11" fillId="5" borderId="43" xfId="0" applyNumberFormat="1" applyFont="1" applyFill="1" applyBorder="1" applyAlignment="1">
      <alignment horizontal="center" vertical="center"/>
    </xf>
    <xf numFmtId="192" fontId="11" fillId="5" borderId="0" xfId="0" applyNumberFormat="1" applyFont="1" applyFill="1" applyAlignment="1">
      <alignment horizontal="center" vertical="center"/>
    </xf>
    <xf numFmtId="192" fontId="11" fillId="5" borderId="15" xfId="0" applyNumberFormat="1" applyFont="1" applyFill="1" applyBorder="1" applyAlignment="1">
      <alignment horizontal="center" vertical="center"/>
    </xf>
    <xf numFmtId="192" fontId="11" fillId="0" borderId="14" xfId="0" applyNumberFormat="1" applyFont="1" applyBorder="1" applyAlignment="1">
      <alignment horizontal="center" vertical="center"/>
    </xf>
    <xf numFmtId="192" fontId="11" fillId="0" borderId="45" xfId="0" applyNumberFormat="1" applyFont="1" applyBorder="1" applyAlignment="1">
      <alignment horizontal="center" vertical="center"/>
    </xf>
    <xf numFmtId="192" fontId="11" fillId="0" borderId="46" xfId="0" applyNumberFormat="1" applyFont="1" applyBorder="1" applyAlignment="1">
      <alignment horizontal="center" vertical="center"/>
    </xf>
    <xf numFmtId="1" fontId="20" fillId="0" borderId="38" xfId="0" applyNumberFormat="1" applyFont="1" applyBorder="1" applyAlignment="1">
      <alignment horizontal="center" vertical="center"/>
    </xf>
    <xf numFmtId="1" fontId="20" fillId="0" borderId="37" xfId="0" applyNumberFormat="1" applyFont="1" applyBorder="1" applyAlignment="1">
      <alignment horizontal="center" vertical="center"/>
    </xf>
    <xf numFmtId="1" fontId="20" fillId="0" borderId="39" xfId="0" applyNumberFormat="1" applyFont="1" applyBorder="1" applyAlignment="1">
      <alignment horizontal="center" vertical="center"/>
    </xf>
    <xf numFmtId="1" fontId="20" fillId="0" borderId="40" xfId="0" applyNumberFormat="1" applyFont="1" applyBorder="1" applyAlignment="1">
      <alignment horizontal="center" vertical="center"/>
    </xf>
    <xf numFmtId="1" fontId="20" fillId="0" borderId="0" xfId="0" applyNumberFormat="1" applyFont="1" applyAlignment="1">
      <alignment horizontal="center" vertical="center"/>
    </xf>
    <xf numFmtId="1" fontId="20" fillId="0" borderId="41" xfId="0" applyNumberFormat="1" applyFont="1" applyBorder="1" applyAlignment="1">
      <alignment horizontal="center" vertical="center"/>
    </xf>
    <xf numFmtId="1" fontId="20" fillId="0" borderId="14" xfId="0" applyNumberFormat="1" applyFont="1" applyBorder="1" applyAlignment="1">
      <alignment horizontal="center" vertical="center"/>
    </xf>
    <xf numFmtId="1" fontId="20" fillId="0" borderId="45" xfId="0" applyNumberFormat="1" applyFont="1" applyBorder="1" applyAlignment="1">
      <alignment horizontal="center" vertical="center"/>
    </xf>
    <xf numFmtId="1" fontId="20" fillId="0" borderId="46" xfId="0" applyNumberFormat="1" applyFont="1" applyBorder="1" applyAlignment="1">
      <alignment horizontal="center" vertical="center"/>
    </xf>
    <xf numFmtId="0" fontId="4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69" fillId="5" borderId="1" xfId="0" applyFont="1" applyFill="1" applyBorder="1" applyAlignment="1">
      <alignment horizontal="center" vertical="center"/>
    </xf>
    <xf numFmtId="0" fontId="74" fillId="5" borderId="1" xfId="0" applyFont="1" applyFill="1" applyBorder="1" applyAlignment="1">
      <alignment horizontal="center" vertical="center" shrinkToFit="1"/>
    </xf>
    <xf numFmtId="186" fontId="78" fillId="14" borderId="1" xfId="0" applyNumberFormat="1" applyFont="1" applyFill="1" applyBorder="1" applyAlignment="1">
      <alignment horizontal="center" vertical="center" shrinkToFit="1"/>
    </xf>
    <xf numFmtId="188" fontId="78" fillId="14" borderId="1" xfId="0" applyNumberFormat="1" applyFont="1" applyFill="1" applyBorder="1" applyAlignment="1">
      <alignment horizontal="center" vertical="center" shrinkToFit="1"/>
    </xf>
    <xf numFmtId="0" fontId="15" fillId="14" borderId="1" xfId="0" applyFont="1" applyFill="1" applyBorder="1" applyAlignment="1">
      <alignment horizontal="center" vertical="center" shrinkToFit="1"/>
    </xf>
    <xf numFmtId="0" fontId="76" fillId="2" borderId="0" xfId="0" applyFont="1" applyFill="1" applyAlignment="1">
      <alignment horizontal="center" vertical="center"/>
    </xf>
    <xf numFmtId="209" fontId="5" fillId="0" borderId="0" xfId="0" applyNumberFormat="1" applyFont="1" applyAlignment="1">
      <alignment horizontal="center" vertical="center"/>
    </xf>
    <xf numFmtId="203" fontId="5" fillId="0" borderId="0" xfId="0" applyNumberFormat="1" applyFont="1" applyAlignment="1" applyProtection="1">
      <alignment horizontal="center" vertical="center"/>
      <protection hidden="1"/>
    </xf>
    <xf numFmtId="0" fontId="5" fillId="0" borderId="0" xfId="0" applyFont="1" applyAlignment="1">
      <alignment horizontal="center" vertical="center" shrinkToFit="1"/>
    </xf>
    <xf numFmtId="188" fontId="5" fillId="0" borderId="0" xfId="0" applyNumberFormat="1" applyFont="1" applyAlignment="1">
      <alignment horizontal="center" vertical="center"/>
    </xf>
    <xf numFmtId="0" fontId="80" fillId="0" borderId="0" xfId="0" applyFont="1">
      <alignment vertical="center"/>
    </xf>
    <xf numFmtId="41" fontId="7" fillId="5" borderId="12" xfId="0" applyNumberFormat="1" applyFont="1" applyFill="1" applyBorder="1" applyAlignment="1">
      <alignment horizontal="center" vertical="center"/>
    </xf>
    <xf numFmtId="0" fontId="84" fillId="5" borderId="1" xfId="0" applyFont="1" applyFill="1" applyBorder="1" applyAlignment="1">
      <alignment horizontal="center" vertical="center"/>
    </xf>
    <xf numFmtId="0" fontId="85" fillId="5" borderId="1" xfId="0" applyFont="1" applyFill="1" applyBorder="1" applyAlignment="1">
      <alignment horizontal="center" vertical="center" wrapText="1"/>
    </xf>
    <xf numFmtId="186" fontId="85" fillId="5" borderId="1" xfId="0" applyNumberFormat="1" applyFont="1" applyFill="1" applyBorder="1" applyAlignment="1">
      <alignment horizontal="center" vertical="center" wrapText="1"/>
    </xf>
    <xf numFmtId="0" fontId="85" fillId="5" borderId="1" xfId="0" applyFont="1" applyFill="1" applyBorder="1" applyAlignment="1">
      <alignment horizontal="center" vertical="center" shrinkToFit="1"/>
    </xf>
    <xf numFmtId="186" fontId="5" fillId="0" borderId="0" xfId="0" applyNumberFormat="1" applyFont="1" applyAlignment="1">
      <alignment horizontal="center" vertical="center"/>
    </xf>
    <xf numFmtId="184" fontId="5" fillId="0" borderId="0" xfId="0" applyNumberFormat="1" applyFont="1" applyAlignment="1">
      <alignment horizontal="center" vertical="center"/>
    </xf>
    <xf numFmtId="41" fontId="20" fillId="2" borderId="0" xfId="0" applyNumberFormat="1" applyFont="1" applyFill="1">
      <alignment vertical="center"/>
    </xf>
    <xf numFmtId="186" fontId="85" fillId="5" borderId="1" xfId="0" applyNumberFormat="1" applyFont="1" applyFill="1" applyBorder="1" applyAlignment="1">
      <alignment horizontal="right" vertical="center" wrapText="1"/>
    </xf>
    <xf numFmtId="41" fontId="85" fillId="5" borderId="1" xfId="0" applyNumberFormat="1" applyFont="1" applyFill="1" applyBorder="1" applyAlignment="1">
      <alignment horizontal="right" vertical="center" wrapText="1"/>
    </xf>
    <xf numFmtId="0" fontId="35" fillId="0" borderId="1" xfId="0" applyFont="1" applyBorder="1" applyAlignment="1">
      <alignment horizontal="center" vertical="center"/>
    </xf>
    <xf numFmtId="49" fontId="35" fillId="0" borderId="1" xfId="0" applyNumberFormat="1" applyFont="1" applyBorder="1" applyAlignment="1">
      <alignment horizontal="center" vertical="center"/>
    </xf>
    <xf numFmtId="0" fontId="35" fillId="5" borderId="1" xfId="0" applyFont="1" applyFill="1" applyBorder="1" applyAlignment="1">
      <alignment horizontal="center" vertical="center" shrinkToFit="1"/>
    </xf>
    <xf numFmtId="49" fontId="35" fillId="5" borderId="1" xfId="0" applyNumberFormat="1" applyFont="1" applyFill="1" applyBorder="1" applyAlignment="1">
      <alignment horizontal="center" vertical="center" shrinkToFit="1"/>
    </xf>
    <xf numFmtId="0" fontId="74" fillId="5" borderId="1" xfId="0" applyFont="1" applyFill="1" applyBorder="1" applyAlignment="1">
      <alignment horizontal="center" vertical="center" wrapText="1"/>
    </xf>
    <xf numFmtId="0" fontId="77" fillId="14" borderId="70" xfId="0" applyFont="1" applyFill="1" applyBorder="1" applyAlignment="1" applyProtection="1">
      <alignment horizontal="center" vertical="center"/>
      <protection hidden="1"/>
    </xf>
    <xf numFmtId="41" fontId="18" fillId="5" borderId="12" xfId="0" applyNumberFormat="1" applyFont="1" applyFill="1" applyBorder="1" applyAlignment="1">
      <alignment horizontal="left" vertical="center"/>
    </xf>
    <xf numFmtId="41" fontId="7" fillId="5" borderId="13" xfId="0" applyNumberFormat="1" applyFont="1" applyFill="1" applyBorder="1" applyAlignment="1">
      <alignment horizontal="center" vertical="center"/>
    </xf>
    <xf numFmtId="0" fontId="86" fillId="5" borderId="0" xfId="0" applyFont="1" applyFill="1">
      <alignment vertical="center"/>
    </xf>
    <xf numFmtId="196" fontId="86" fillId="5" borderId="0" xfId="0" applyNumberFormat="1" applyFont="1" applyFill="1">
      <alignment vertical="center"/>
    </xf>
    <xf numFmtId="0" fontId="34" fillId="5" borderId="0" xfId="0" applyFont="1" applyFill="1" applyAlignment="1">
      <alignment vertical="center" wrapText="1"/>
    </xf>
    <xf numFmtId="0" fontId="32" fillId="0" borderId="0" xfId="0" applyFont="1" applyAlignment="1">
      <alignment horizontal="left" vertical="center"/>
    </xf>
    <xf numFmtId="0" fontId="88" fillId="0" borderId="0" xfId="0" applyFont="1" applyAlignment="1">
      <alignment horizontal="center" vertical="center"/>
    </xf>
    <xf numFmtId="0" fontId="88" fillId="3" borderId="12" xfId="0" applyFont="1" applyFill="1" applyBorder="1" applyAlignment="1">
      <alignment horizontal="center" vertical="center" shrinkToFit="1"/>
    </xf>
    <xf numFmtId="0" fontId="32" fillId="2" borderId="5" xfId="0" applyFont="1" applyFill="1" applyBorder="1" applyAlignment="1">
      <alignment horizontal="center" vertical="center" wrapText="1"/>
    </xf>
    <xf numFmtId="190" fontId="32" fillId="5" borderId="12" xfId="0" applyNumberFormat="1" applyFont="1" applyFill="1" applyBorder="1" applyAlignment="1">
      <alignment horizontal="center" vertical="center" shrinkToFit="1"/>
    </xf>
    <xf numFmtId="3" fontId="32" fillId="4" borderId="12" xfId="0" applyNumberFormat="1" applyFont="1" applyFill="1" applyBorder="1" applyAlignment="1">
      <alignment horizontal="center" vertical="center" shrinkToFit="1"/>
    </xf>
    <xf numFmtId="3" fontId="32" fillId="2" borderId="12" xfId="0" applyNumberFormat="1" applyFont="1" applyFill="1" applyBorder="1" applyAlignment="1">
      <alignment horizontal="center" vertical="center" shrinkToFit="1"/>
    </xf>
    <xf numFmtId="3" fontId="32" fillId="8" borderId="12" xfId="0" applyNumberFormat="1" applyFont="1" applyFill="1" applyBorder="1" applyAlignment="1">
      <alignment horizontal="center" vertical="center" shrinkToFit="1"/>
    </xf>
    <xf numFmtId="3" fontId="32" fillId="5" borderId="12" xfId="0" applyNumberFormat="1" applyFont="1" applyFill="1" applyBorder="1" applyAlignment="1">
      <alignment horizontal="center" vertical="center" shrinkToFit="1"/>
    </xf>
    <xf numFmtId="4" fontId="32" fillId="8" borderId="12" xfId="0" applyNumberFormat="1" applyFont="1" applyFill="1" applyBorder="1" applyAlignment="1">
      <alignment horizontal="right" vertical="center" shrinkToFit="1"/>
    </xf>
    <xf numFmtId="3" fontId="32" fillId="8" borderId="12" xfId="0" applyNumberFormat="1" applyFont="1" applyFill="1" applyBorder="1" applyAlignment="1">
      <alignment horizontal="right" vertical="center" shrinkToFit="1"/>
    </xf>
    <xf numFmtId="3" fontId="32" fillId="2" borderId="12" xfId="0" applyNumberFormat="1" applyFont="1" applyFill="1" applyBorder="1" applyAlignment="1">
      <alignment horizontal="right" vertical="center" shrinkToFit="1"/>
    </xf>
    <xf numFmtId="3" fontId="32" fillId="4" borderId="12" xfId="0" applyNumberFormat="1" applyFont="1" applyFill="1" applyBorder="1" applyAlignment="1">
      <alignment horizontal="right" vertical="center" shrinkToFit="1"/>
    </xf>
    <xf numFmtId="0" fontId="32" fillId="2" borderId="16" xfId="0" applyFont="1" applyFill="1" applyBorder="1" applyAlignment="1">
      <alignment horizontal="right"/>
    </xf>
    <xf numFmtId="0" fontId="32" fillId="2" borderId="16" xfId="0" applyFont="1" applyFill="1" applyBorder="1" applyAlignment="1">
      <alignment horizontal="center" wrapText="1"/>
    </xf>
    <xf numFmtId="0" fontId="88" fillId="2" borderId="27" xfId="0" applyFont="1" applyFill="1" applyBorder="1" applyAlignment="1">
      <alignment horizontal="center" vertical="center" wrapText="1"/>
    </xf>
    <xf numFmtId="43" fontId="88" fillId="2" borderId="13" xfId="0" applyNumberFormat="1" applyFont="1" applyFill="1" applyBorder="1" applyAlignment="1">
      <alignment horizontal="center" vertical="center" shrinkToFit="1"/>
    </xf>
    <xf numFmtId="3" fontId="88" fillId="2" borderId="13" xfId="0" applyNumberFormat="1" applyFont="1" applyFill="1" applyBorder="1" applyAlignment="1">
      <alignment horizontal="center" vertical="center" shrinkToFit="1"/>
    </xf>
    <xf numFmtId="3" fontId="88" fillId="2" borderId="13" xfId="0" applyNumberFormat="1" applyFont="1" applyFill="1" applyBorder="1" applyAlignment="1">
      <alignment horizontal="right" vertical="center" shrinkToFit="1"/>
    </xf>
    <xf numFmtId="43" fontId="88" fillId="2" borderId="22" xfId="0" applyNumberFormat="1" applyFont="1" applyFill="1" applyBorder="1" applyAlignment="1">
      <alignment horizontal="right" vertical="center" shrinkToFit="1"/>
    </xf>
    <xf numFmtId="0" fontId="88" fillId="2" borderId="8" xfId="0" applyFont="1" applyFill="1" applyBorder="1" applyAlignment="1">
      <alignment horizontal="center" vertical="center" wrapText="1"/>
    </xf>
    <xf numFmtId="43" fontId="88" fillId="2" borderId="8" xfId="0" applyNumberFormat="1" applyFont="1" applyFill="1" applyBorder="1" applyAlignment="1">
      <alignment horizontal="center" vertical="center" shrinkToFit="1"/>
    </xf>
    <xf numFmtId="3" fontId="88" fillId="2" borderId="8" xfId="0" applyNumberFormat="1" applyFont="1" applyFill="1" applyBorder="1" applyAlignment="1">
      <alignment horizontal="center" vertical="center" shrinkToFit="1"/>
    </xf>
    <xf numFmtId="3" fontId="88" fillId="2" borderId="8" xfId="0" applyNumberFormat="1" applyFont="1" applyFill="1" applyBorder="1" applyAlignment="1">
      <alignment horizontal="right" vertical="center" shrinkToFit="1"/>
    </xf>
    <xf numFmtId="43" fontId="88" fillId="2" borderId="8" xfId="0" applyNumberFormat="1" applyFont="1" applyFill="1" applyBorder="1" applyAlignment="1">
      <alignment horizontal="right" vertical="center" shrinkToFit="1"/>
    </xf>
    <xf numFmtId="43" fontId="88" fillId="3" borderId="19" xfId="0" applyNumberFormat="1" applyFont="1" applyFill="1" applyBorder="1" applyAlignment="1">
      <alignment horizontal="center" vertical="center" shrinkToFit="1"/>
    </xf>
    <xf numFmtId="0" fontId="32" fillId="0" borderId="12" xfId="0" applyFont="1" applyBorder="1" applyAlignment="1">
      <alignment horizontal="center" vertical="center" shrinkToFit="1"/>
    </xf>
    <xf numFmtId="41" fontId="32" fillId="0" borderId="12" xfId="0" applyNumberFormat="1" applyFont="1" applyBorder="1" applyAlignment="1">
      <alignment horizontal="center" vertical="center" shrinkToFit="1"/>
    </xf>
    <xf numFmtId="0" fontId="32" fillId="0" borderId="16" xfId="0" applyFont="1" applyBorder="1" applyAlignment="1">
      <alignment horizontal="center" vertical="center" shrinkToFit="1"/>
    </xf>
    <xf numFmtId="3" fontId="32" fillId="0" borderId="13" xfId="0" applyNumberFormat="1" applyFont="1" applyBorder="1" applyAlignment="1">
      <alignment horizontal="center" vertical="center" shrinkToFit="1"/>
    </xf>
    <xf numFmtId="3" fontId="32" fillId="0" borderId="22" xfId="0" applyNumberFormat="1" applyFont="1" applyBorder="1" applyAlignment="1">
      <alignment horizontal="center" vertical="center" shrinkToFit="1"/>
    </xf>
    <xf numFmtId="0" fontId="32" fillId="0" borderId="0" xfId="0" applyFont="1" applyAlignment="1">
      <alignment horizontal="center" vertical="center"/>
    </xf>
    <xf numFmtId="0" fontId="32" fillId="5" borderId="0" xfId="0" applyFont="1" applyFill="1">
      <alignment vertical="center"/>
    </xf>
    <xf numFmtId="0" fontId="90" fillId="5" borderId="17" xfId="0" applyFont="1" applyFill="1" applyBorder="1" applyAlignment="1">
      <alignment vertical="center" wrapText="1" shrinkToFit="1"/>
    </xf>
    <xf numFmtId="0" fontId="90" fillId="5" borderId="0" xfId="0" applyFont="1" applyFill="1" applyAlignment="1">
      <alignment vertical="center" wrapText="1" shrinkToFit="1"/>
    </xf>
    <xf numFmtId="0" fontId="32" fillId="6" borderId="0" xfId="0" applyFont="1" applyFill="1">
      <alignment vertical="center"/>
    </xf>
    <xf numFmtId="49" fontId="88" fillId="12" borderId="21" xfId="0" applyNumberFormat="1" applyFont="1" applyFill="1" applyBorder="1" applyAlignment="1">
      <alignment horizontal="center" vertical="center"/>
    </xf>
    <xf numFmtId="0" fontId="88" fillId="12" borderId="18" xfId="0" applyFont="1" applyFill="1" applyBorder="1" applyAlignment="1">
      <alignment horizontal="center" vertical="center"/>
    </xf>
    <xf numFmtId="0" fontId="88" fillId="12" borderId="18" xfId="0" applyFont="1" applyFill="1" applyBorder="1" applyAlignment="1">
      <alignment horizontal="center" vertical="center" wrapText="1"/>
    </xf>
    <xf numFmtId="186" fontId="88" fillId="12" borderId="18" xfId="0" applyNumberFormat="1" applyFont="1" applyFill="1" applyBorder="1" applyAlignment="1">
      <alignment horizontal="center" vertical="center"/>
    </xf>
    <xf numFmtId="0" fontId="88" fillId="12" borderId="19" xfId="0" applyFont="1" applyFill="1" applyBorder="1" applyAlignment="1">
      <alignment horizontal="center" vertical="center"/>
    </xf>
    <xf numFmtId="49" fontId="88" fillId="0" borderId="5" xfId="0" applyNumberFormat="1" applyFont="1" applyBorder="1" applyAlignment="1">
      <alignment horizontal="center" vertical="center"/>
    </xf>
    <xf numFmtId="0" fontId="88" fillId="5" borderId="12" xfId="0" applyFont="1" applyFill="1" applyBorder="1" applyAlignment="1">
      <alignment horizontal="left" vertical="center"/>
    </xf>
    <xf numFmtId="0" fontId="88" fillId="0" borderId="12" xfId="0" applyFont="1" applyBorder="1" applyAlignment="1">
      <alignment horizontal="left" vertical="center"/>
    </xf>
    <xf numFmtId="176" fontId="88" fillId="0" borderId="12" xfId="0" applyNumberFormat="1" applyFont="1" applyBorder="1" applyAlignment="1">
      <alignment horizontal="left" vertical="center"/>
    </xf>
    <xf numFmtId="184" fontId="88" fillId="0" borderId="12" xfId="0" applyNumberFormat="1" applyFont="1" applyBorder="1" applyAlignment="1">
      <alignment horizontal="left" vertical="center"/>
    </xf>
    <xf numFmtId="41" fontId="32" fillId="0" borderId="12" xfId="0" applyNumberFormat="1" applyFont="1" applyBorder="1" applyAlignment="1">
      <alignment horizontal="center" vertical="center"/>
    </xf>
    <xf numFmtId="41" fontId="88" fillId="0" borderId="12" xfId="0" applyNumberFormat="1" applyFont="1" applyBorder="1" applyAlignment="1">
      <alignment horizontal="left" vertical="center"/>
    </xf>
    <xf numFmtId="0" fontId="88" fillId="0" borderId="16" xfId="0" applyFont="1" applyBorder="1">
      <alignment vertical="center"/>
    </xf>
    <xf numFmtId="49" fontId="32" fillId="0" borderId="5" xfId="0" applyNumberFormat="1" applyFont="1" applyBorder="1" applyAlignment="1">
      <alignment horizontal="center" vertical="center" wrapText="1"/>
    </xf>
    <xf numFmtId="0" fontId="32" fillId="0" borderId="12" xfId="0" applyFont="1" applyBorder="1" applyAlignment="1">
      <alignment horizontal="left" vertical="center" wrapText="1"/>
    </xf>
    <xf numFmtId="0" fontId="32" fillId="0" borderId="12" xfId="0" applyFont="1" applyBorder="1" applyAlignment="1">
      <alignment horizontal="center" vertical="center"/>
    </xf>
    <xf numFmtId="176" fontId="32" fillId="0" borderId="12" xfId="0" applyNumberFormat="1" applyFont="1" applyBorder="1" applyAlignment="1">
      <alignment horizontal="center" vertical="center"/>
    </xf>
    <xf numFmtId="188" fontId="32" fillId="0" borderId="12" xfId="0" applyNumberFormat="1" applyFont="1" applyBorder="1" applyAlignment="1">
      <alignment horizontal="center" vertical="center"/>
    </xf>
    <xf numFmtId="41" fontId="32" fillId="0" borderId="12" xfId="1" applyFont="1" applyBorder="1" applyAlignment="1">
      <alignment horizontal="center" vertical="center"/>
    </xf>
    <xf numFmtId="41" fontId="32" fillId="5" borderId="12" xfId="1" applyFont="1" applyFill="1" applyBorder="1" applyAlignment="1">
      <alignment horizontal="center" vertical="center"/>
    </xf>
    <xf numFmtId="41" fontId="32" fillId="5" borderId="12" xfId="0" applyNumberFormat="1" applyFont="1" applyFill="1" applyBorder="1" applyAlignment="1">
      <alignment horizontal="center" vertical="center"/>
    </xf>
    <xf numFmtId="0" fontId="32" fillId="5" borderId="16" xfId="0" applyFont="1" applyFill="1" applyBorder="1">
      <alignment vertical="center"/>
    </xf>
    <xf numFmtId="0" fontId="32" fillId="0" borderId="16" xfId="0" applyFont="1" applyBorder="1">
      <alignment vertical="center"/>
    </xf>
    <xf numFmtId="41" fontId="88" fillId="5" borderId="12" xfId="0" applyNumberFormat="1" applyFont="1" applyFill="1" applyBorder="1" applyAlignment="1">
      <alignment horizontal="left" vertical="center"/>
    </xf>
    <xf numFmtId="176" fontId="88" fillId="0" borderId="12" xfId="0" applyNumberFormat="1" applyFont="1" applyBorder="1" applyAlignment="1">
      <alignment horizontal="center" vertical="center"/>
    </xf>
    <xf numFmtId="0" fontId="32" fillId="0" borderId="14" xfId="0" applyFont="1" applyBorder="1">
      <alignment vertical="center"/>
    </xf>
    <xf numFmtId="186" fontId="88" fillId="12" borderId="12" xfId="0" applyNumberFormat="1" applyFont="1" applyFill="1" applyBorder="1" applyAlignment="1">
      <alignment horizontal="center" vertical="center"/>
    </xf>
    <xf numFmtId="41" fontId="88" fillId="12" borderId="12" xfId="0" applyNumberFormat="1" applyFont="1" applyFill="1" applyBorder="1" applyAlignment="1">
      <alignment horizontal="center" vertical="center"/>
    </xf>
    <xf numFmtId="0" fontId="88" fillId="0" borderId="5" xfId="0" applyFont="1" applyBorder="1" applyAlignment="1">
      <alignment horizontal="center" vertical="center"/>
    </xf>
    <xf numFmtId="0" fontId="88" fillId="0" borderId="12" xfId="0" applyFont="1" applyBorder="1" applyAlignment="1">
      <alignment horizontal="center" vertical="center"/>
    </xf>
    <xf numFmtId="201" fontId="88" fillId="0" borderId="12" xfId="0" applyNumberFormat="1" applyFont="1" applyBorder="1" applyAlignment="1">
      <alignment horizontal="center" vertical="center"/>
    </xf>
    <xf numFmtId="41" fontId="88" fillId="0" borderId="12" xfId="0" applyNumberFormat="1" applyFont="1" applyBorder="1" applyAlignment="1">
      <alignment horizontal="right" vertical="center"/>
    </xf>
    <xf numFmtId="0" fontId="88" fillId="0" borderId="16" xfId="0" applyFont="1" applyBorder="1" applyAlignment="1">
      <alignment horizontal="center" vertical="center"/>
    </xf>
    <xf numFmtId="0" fontId="32" fillId="0" borderId="5" xfId="0" applyFont="1" applyBorder="1" applyAlignment="1">
      <alignment horizontal="center" vertical="center"/>
    </xf>
    <xf numFmtId="0" fontId="32" fillId="0" borderId="12" xfId="0" applyFont="1" applyBorder="1" applyAlignment="1">
      <alignment horizontal="left" vertical="center"/>
    </xf>
    <xf numFmtId="202" fontId="88" fillId="5" borderId="12" xfId="0" applyNumberFormat="1" applyFont="1" applyFill="1" applyBorder="1" applyAlignment="1">
      <alignment horizontal="center" vertical="center"/>
    </xf>
    <xf numFmtId="41" fontId="32" fillId="0" borderId="12" xfId="0" applyNumberFormat="1" applyFont="1" applyBorder="1" applyAlignment="1">
      <alignment horizontal="right" vertical="center"/>
    </xf>
    <xf numFmtId="0" fontId="88" fillId="0" borderId="16" xfId="0" applyFont="1" applyBorder="1" applyAlignment="1">
      <alignment horizontal="left" vertical="center"/>
    </xf>
    <xf numFmtId="0" fontId="32" fillId="5" borderId="12" xfId="0" applyFont="1" applyFill="1" applyBorder="1" applyAlignment="1">
      <alignment horizontal="center" vertical="center"/>
    </xf>
    <xf numFmtId="202" fontId="32" fillId="5" borderId="12" xfId="0" applyNumberFormat="1" applyFont="1" applyFill="1" applyBorder="1" applyAlignment="1">
      <alignment horizontal="center" vertical="center"/>
    </xf>
    <xf numFmtId="0" fontId="75" fillId="5" borderId="16" xfId="0" applyFont="1" applyFill="1" applyBorder="1" applyAlignment="1">
      <alignment horizontal="left" vertical="center"/>
    </xf>
    <xf numFmtId="41" fontId="32" fillId="5" borderId="12" xfId="0" applyNumberFormat="1" applyFont="1" applyFill="1" applyBorder="1" applyAlignment="1">
      <alignment horizontal="right" vertical="center"/>
    </xf>
    <xf numFmtId="0" fontId="75" fillId="0" borderId="16" xfId="0" applyFont="1" applyBorder="1" applyAlignment="1">
      <alignment horizontal="left" vertical="center"/>
    </xf>
    <xf numFmtId="41" fontId="88" fillId="5" borderId="12" xfId="0" applyNumberFormat="1" applyFont="1" applyFill="1" applyBorder="1" applyAlignment="1">
      <alignment horizontal="right" vertical="center"/>
    </xf>
    <xf numFmtId="0" fontId="32" fillId="0" borderId="16" xfId="0" applyFont="1" applyBorder="1" applyAlignment="1">
      <alignment horizontal="center" vertical="center"/>
    </xf>
    <xf numFmtId="0" fontId="88" fillId="0" borderId="13" xfId="0" applyFont="1" applyBorder="1" applyAlignment="1">
      <alignment horizontal="center" vertical="center"/>
    </xf>
    <xf numFmtId="0" fontId="88" fillId="0" borderId="13" xfId="0" applyFont="1" applyBorder="1" applyAlignment="1">
      <alignment horizontal="left" vertical="center"/>
    </xf>
    <xf numFmtId="202" fontId="88" fillId="5" borderId="13" xfId="0" applyNumberFormat="1" applyFont="1" applyFill="1" applyBorder="1" applyAlignment="1">
      <alignment horizontal="center" vertical="center"/>
    </xf>
    <xf numFmtId="201" fontId="88" fillId="5" borderId="13" xfId="0" applyNumberFormat="1" applyFont="1" applyFill="1" applyBorder="1" applyAlignment="1">
      <alignment horizontal="center" vertical="center"/>
    </xf>
    <xf numFmtId="0" fontId="88" fillId="0" borderId="22" xfId="0" applyFont="1" applyBorder="1" applyAlignment="1">
      <alignment horizontal="center" vertical="center"/>
    </xf>
    <xf numFmtId="0" fontId="33" fillId="0" borderId="0" xfId="0" applyFont="1" applyAlignment="1">
      <alignment horizontal="right" vertical="center"/>
    </xf>
    <xf numFmtId="0" fontId="82" fillId="0" borderId="14" xfId="0" applyFont="1" applyBorder="1">
      <alignment vertical="center"/>
    </xf>
    <xf numFmtId="0" fontId="82" fillId="0" borderId="0" xfId="0" applyFont="1">
      <alignment vertical="center"/>
    </xf>
    <xf numFmtId="186" fontId="82" fillId="0" borderId="0" xfId="0" applyNumberFormat="1" applyFont="1" applyAlignment="1">
      <alignment horizontal="center" vertical="center"/>
    </xf>
    <xf numFmtId="0" fontId="80" fillId="11" borderId="21" xfId="0" applyFont="1" applyFill="1" applyBorder="1" applyAlignment="1">
      <alignment horizontal="center" vertical="center"/>
    </xf>
    <xf numFmtId="0" fontId="83" fillId="11" borderId="18" xfId="0" applyFont="1" applyFill="1" applyBorder="1" applyAlignment="1">
      <alignment horizontal="center" vertical="center"/>
    </xf>
    <xf numFmtId="0" fontId="83" fillId="11" borderId="18" xfId="0" applyFont="1" applyFill="1" applyBorder="1" applyAlignment="1">
      <alignment horizontal="center" vertical="center" wrapText="1"/>
    </xf>
    <xf numFmtId="186" fontId="83" fillId="11" borderId="18" xfId="0" applyNumberFormat="1" applyFont="1" applyFill="1" applyBorder="1" applyAlignment="1">
      <alignment horizontal="center" vertical="center"/>
    </xf>
    <xf numFmtId="41" fontId="83" fillId="11" borderId="18" xfId="0" applyNumberFormat="1" applyFont="1" applyFill="1" applyBorder="1" applyAlignment="1">
      <alignment horizontal="center" vertical="center"/>
    </xf>
    <xf numFmtId="0" fontId="83" fillId="11" borderId="19" xfId="0" applyFont="1" applyFill="1" applyBorder="1" applyAlignment="1">
      <alignment horizontal="center" vertical="center"/>
    </xf>
    <xf numFmtId="0" fontId="80" fillId="0" borderId="0" xfId="0" applyFont="1" applyAlignment="1">
      <alignment horizontal="center" vertical="center"/>
    </xf>
    <xf numFmtId="0" fontId="82" fillId="5" borderId="5" xfId="0" applyFont="1" applyFill="1" applyBorder="1" applyAlignment="1">
      <alignment horizontal="center" vertical="center"/>
    </xf>
    <xf numFmtId="0" fontId="83" fillId="5" borderId="12" xfId="0" applyFont="1" applyFill="1" applyBorder="1" applyAlignment="1">
      <alignment horizontal="left" vertical="center"/>
    </xf>
    <xf numFmtId="0" fontId="83" fillId="5" borderId="12" xfId="0" applyFont="1" applyFill="1" applyBorder="1" applyAlignment="1">
      <alignment horizontal="center" vertical="center"/>
    </xf>
    <xf numFmtId="0" fontId="83" fillId="5" borderId="12" xfId="0" applyFont="1" applyFill="1" applyBorder="1" applyAlignment="1">
      <alignment horizontal="center" vertical="center" wrapText="1"/>
    </xf>
    <xf numFmtId="3" fontId="83" fillId="5" borderId="12" xfId="0" applyNumberFormat="1" applyFont="1" applyFill="1" applyBorder="1" applyAlignment="1">
      <alignment horizontal="right" vertical="center"/>
    </xf>
    <xf numFmtId="0" fontId="83" fillId="5" borderId="16" xfId="0" applyFont="1" applyFill="1" applyBorder="1" applyAlignment="1">
      <alignment horizontal="center" vertical="center"/>
    </xf>
    <xf numFmtId="41" fontId="80" fillId="0" borderId="0" xfId="0" applyNumberFormat="1" applyFont="1" applyAlignment="1">
      <alignment horizontal="center" vertical="center"/>
    </xf>
    <xf numFmtId="3" fontId="80" fillId="0" borderId="0" xfId="0" applyNumberFormat="1" applyFont="1" applyAlignment="1">
      <alignment horizontal="center" vertical="center"/>
    </xf>
    <xf numFmtId="0" fontId="82" fillId="5" borderId="12" xfId="0" applyFont="1" applyFill="1" applyBorder="1" applyAlignment="1">
      <alignment horizontal="center" vertical="center" wrapText="1"/>
    </xf>
    <xf numFmtId="176" fontId="82" fillId="0" borderId="12" xfId="0" applyNumberFormat="1" applyFont="1" applyBorder="1" applyAlignment="1">
      <alignment horizontal="center" vertical="center"/>
    </xf>
    <xf numFmtId="184" fontId="82" fillId="5" borderId="12" xfId="0" applyNumberFormat="1" applyFont="1" applyFill="1" applyBorder="1" applyAlignment="1">
      <alignment horizontal="center" vertical="center"/>
    </xf>
    <xf numFmtId="3" fontId="82" fillId="5" borderId="12" xfId="0" applyNumberFormat="1" applyFont="1" applyFill="1" applyBorder="1" applyAlignment="1">
      <alignment horizontal="right" vertical="center"/>
    </xf>
    <xf numFmtId="0" fontId="82" fillId="5" borderId="16" xfId="0" applyFont="1" applyFill="1" applyBorder="1" applyAlignment="1">
      <alignment horizontal="center" vertical="center"/>
    </xf>
    <xf numFmtId="0" fontId="82" fillId="5" borderId="12" xfId="0" applyFont="1" applyFill="1" applyBorder="1" applyAlignment="1">
      <alignment horizontal="center" vertical="center"/>
    </xf>
    <xf numFmtId="0" fontId="82" fillId="12" borderId="13" xfId="0" applyFont="1" applyFill="1" applyBorder="1" applyAlignment="1">
      <alignment horizontal="center" vertical="center"/>
    </xf>
    <xf numFmtId="176" fontId="82" fillId="12" borderId="13" xfId="0" applyNumberFormat="1" applyFont="1" applyFill="1" applyBorder="1" applyAlignment="1">
      <alignment horizontal="center" vertical="center"/>
    </xf>
    <xf numFmtId="184" fontId="82" fillId="12" borderId="13" xfId="0" applyNumberFormat="1" applyFont="1" applyFill="1" applyBorder="1" applyAlignment="1">
      <alignment horizontal="center" vertical="center"/>
    </xf>
    <xf numFmtId="3" fontId="82" fillId="12" borderId="13" xfId="0" applyNumberFormat="1" applyFont="1" applyFill="1" applyBorder="1" applyAlignment="1">
      <alignment horizontal="right" vertical="center"/>
    </xf>
    <xf numFmtId="0" fontId="82" fillId="12" borderId="22" xfId="0" applyFont="1" applyFill="1" applyBorder="1" applyAlignment="1">
      <alignment horizontal="center" vertical="center"/>
    </xf>
    <xf numFmtId="0" fontId="32" fillId="0" borderId="12" xfId="0" applyFont="1" applyBorder="1" applyAlignment="1">
      <alignment horizontal="center" vertical="center" wrapText="1"/>
    </xf>
    <xf numFmtId="0" fontId="45" fillId="5" borderId="14" xfId="0" applyFont="1" applyFill="1" applyBorder="1" applyAlignment="1">
      <alignment horizontal="left" vertical="center"/>
    </xf>
    <xf numFmtId="192" fontId="45" fillId="0" borderId="38" xfId="0" applyNumberFormat="1" applyFont="1" applyBorder="1" applyAlignment="1">
      <alignment horizontal="center" vertical="center"/>
    </xf>
    <xf numFmtId="192" fontId="45" fillId="0" borderId="37" xfId="0" applyNumberFormat="1" applyFont="1" applyBorder="1" applyAlignment="1">
      <alignment horizontal="center" vertical="center"/>
    </xf>
    <xf numFmtId="192" fontId="45" fillId="0" borderId="39" xfId="0" applyNumberFormat="1" applyFont="1" applyBorder="1" applyAlignment="1">
      <alignment horizontal="center" vertical="center"/>
    </xf>
    <xf numFmtId="192" fontId="45" fillId="0" borderId="40" xfId="0" applyNumberFormat="1" applyFont="1" applyBorder="1">
      <alignment vertical="center"/>
    </xf>
    <xf numFmtId="192" fontId="45" fillId="0" borderId="0" xfId="0" applyNumberFormat="1" applyFont="1">
      <alignment vertical="center"/>
    </xf>
    <xf numFmtId="192" fontId="45" fillId="0" borderId="41" xfId="0" applyNumberFormat="1" applyFont="1" applyBorder="1">
      <alignment vertical="center"/>
    </xf>
    <xf numFmtId="192" fontId="45" fillId="10" borderId="0" xfId="0" applyNumberFormat="1" applyFont="1" applyFill="1" applyAlignment="1">
      <alignment horizontal="center" vertical="center"/>
    </xf>
    <xf numFmtId="192" fontId="45" fillId="0" borderId="0" xfId="0" applyNumberFormat="1" applyFont="1" applyAlignment="1">
      <alignment horizontal="center" vertical="center"/>
    </xf>
    <xf numFmtId="192" fontId="45" fillId="0" borderId="40" xfId="0" applyNumberFormat="1" applyFont="1" applyBorder="1" applyAlignment="1">
      <alignment horizontal="center" vertical="center"/>
    </xf>
    <xf numFmtId="192" fontId="45" fillId="0" borderId="41" xfId="0" applyNumberFormat="1" applyFont="1" applyBorder="1" applyAlignment="1">
      <alignment horizontal="center" vertical="center"/>
    </xf>
    <xf numFmtId="192" fontId="45" fillId="0" borderId="29" xfId="0" applyNumberFormat="1" applyFont="1" applyBorder="1">
      <alignment vertical="center"/>
    </xf>
    <xf numFmtId="0" fontId="45" fillId="0" borderId="28" xfId="0" applyFont="1" applyBorder="1" applyAlignment="1">
      <alignment horizontal="center" vertical="center"/>
    </xf>
    <xf numFmtId="192" fontId="45" fillId="0" borderId="7" xfId="0" applyNumberFormat="1" applyFont="1" applyBorder="1">
      <alignment vertical="center"/>
    </xf>
    <xf numFmtId="192" fontId="45" fillId="0" borderId="15" xfId="0" applyNumberFormat="1" applyFont="1" applyBorder="1" applyAlignment="1">
      <alignment horizontal="center" vertical="center"/>
    </xf>
    <xf numFmtId="192" fontId="45" fillId="0" borderId="29" xfId="0" applyNumberFormat="1" applyFont="1" applyBorder="1" applyAlignment="1">
      <alignment horizontal="center" vertical="center"/>
    </xf>
    <xf numFmtId="192" fontId="45" fillId="0" borderId="7" xfId="0" applyNumberFormat="1" applyFont="1" applyBorder="1" applyAlignment="1">
      <alignment horizontal="center" vertical="center"/>
    </xf>
    <xf numFmtId="192" fontId="45" fillId="0" borderId="42" xfId="0" applyNumberFormat="1" applyFont="1" applyBorder="1" applyAlignment="1">
      <alignment horizontal="center" vertical="center"/>
    </xf>
    <xf numFmtId="192" fontId="45" fillId="0" borderId="43" xfId="0" applyNumberFormat="1" applyFont="1" applyBorder="1" applyAlignment="1">
      <alignment horizontal="center" vertical="center"/>
    </xf>
    <xf numFmtId="192" fontId="45" fillId="0" borderId="44" xfId="0" applyNumberFormat="1" applyFont="1" applyBorder="1" applyAlignment="1">
      <alignment horizontal="center" vertical="center"/>
    </xf>
    <xf numFmtId="192" fontId="45" fillId="10" borderId="40" xfId="0" applyNumberFormat="1" applyFont="1" applyFill="1" applyBorder="1" applyAlignment="1">
      <alignment horizontal="center" vertical="center"/>
    </xf>
    <xf numFmtId="192" fontId="45" fillId="10" borderId="41" xfId="0" applyNumberFormat="1" applyFont="1" applyFill="1" applyBorder="1" applyAlignment="1">
      <alignment horizontal="center" vertical="center"/>
    </xf>
    <xf numFmtId="192" fontId="45" fillId="0" borderId="42" xfId="0" applyNumberFormat="1" applyFont="1" applyBorder="1">
      <alignment vertical="center"/>
    </xf>
    <xf numFmtId="192" fontId="45" fillId="0" borderId="43" xfId="0" applyNumberFormat="1" applyFont="1" applyBorder="1">
      <alignment vertical="center"/>
    </xf>
    <xf numFmtId="192" fontId="45" fillId="0" borderId="44" xfId="0" applyNumberFormat="1" applyFont="1" applyBorder="1">
      <alignment vertical="center"/>
    </xf>
    <xf numFmtId="192" fontId="45" fillId="0" borderId="20" xfId="0" applyNumberFormat="1" applyFont="1" applyBorder="1">
      <alignment vertical="center"/>
    </xf>
    <xf numFmtId="192" fontId="45" fillId="5" borderId="42" xfId="0" applyNumberFormat="1" applyFont="1" applyFill="1" applyBorder="1" applyAlignment="1">
      <alignment horizontal="center" vertical="center"/>
    </xf>
    <xf numFmtId="192" fontId="45" fillId="5" borderId="43" xfId="0" applyNumberFormat="1" applyFont="1" applyFill="1" applyBorder="1" applyAlignment="1">
      <alignment horizontal="center" vertical="center"/>
    </xf>
    <xf numFmtId="192" fontId="45" fillId="5" borderId="44" xfId="0" applyNumberFormat="1" applyFont="1" applyFill="1" applyBorder="1" applyAlignment="1">
      <alignment horizontal="center" vertical="center"/>
    </xf>
    <xf numFmtId="192" fontId="45" fillId="0" borderId="54" xfId="0" applyNumberFormat="1" applyFont="1" applyBorder="1">
      <alignment vertical="center"/>
    </xf>
    <xf numFmtId="192" fontId="45" fillId="5" borderId="40" xfId="0" applyNumberFormat="1" applyFont="1" applyFill="1" applyBorder="1" applyAlignment="1">
      <alignment horizontal="center" vertical="center"/>
    </xf>
    <xf numFmtId="192" fontId="45" fillId="5" borderId="0" xfId="0" applyNumberFormat="1" applyFont="1" applyFill="1" applyAlignment="1">
      <alignment horizontal="center" vertical="center"/>
    </xf>
    <xf numFmtId="192" fontId="45" fillId="5" borderId="41" xfId="0" applyNumberFormat="1" applyFont="1" applyFill="1" applyBorder="1" applyAlignment="1">
      <alignment horizontal="center" vertical="center"/>
    </xf>
    <xf numFmtId="192" fontId="45" fillId="0" borderId="15" xfId="0" applyNumberFormat="1" applyFont="1" applyBorder="1">
      <alignment vertical="center"/>
    </xf>
    <xf numFmtId="192" fontId="45" fillId="0" borderId="14" xfId="0" applyNumberFormat="1" applyFont="1" applyBorder="1" applyAlignment="1">
      <alignment horizontal="center" vertical="center"/>
    </xf>
    <xf numFmtId="192" fontId="45" fillId="0" borderId="45" xfId="0" applyNumberFormat="1" applyFont="1" applyBorder="1" applyAlignment="1">
      <alignment horizontal="center" vertical="center"/>
    </xf>
    <xf numFmtId="192" fontId="45" fillId="5" borderId="29" xfId="0" applyNumberFormat="1" applyFont="1" applyFill="1" applyBorder="1" applyAlignment="1">
      <alignment horizontal="center" vertical="center"/>
    </xf>
    <xf numFmtId="192" fontId="45" fillId="5" borderId="15" xfId="0" applyNumberFormat="1" applyFont="1" applyFill="1" applyBorder="1" applyAlignment="1">
      <alignment horizontal="center" vertical="center"/>
    </xf>
    <xf numFmtId="192" fontId="45" fillId="5" borderId="7" xfId="0" applyNumberFormat="1" applyFont="1" applyFill="1" applyBorder="1" applyAlignment="1">
      <alignment horizontal="center" vertical="center"/>
    </xf>
    <xf numFmtId="0" fontId="45" fillId="0" borderId="29" xfId="0" applyFont="1" applyBorder="1" applyAlignment="1">
      <alignment horizontal="right" vertical="center"/>
    </xf>
    <xf numFmtId="0" fontId="45" fillId="0" borderId="8" xfId="0" applyFont="1" applyBorder="1" applyAlignment="1">
      <alignment horizontal="center" vertical="center"/>
    </xf>
    <xf numFmtId="0" fontId="45" fillId="0" borderId="7" xfId="0" applyFont="1" applyBorder="1" applyAlignment="1">
      <alignment horizontal="left" vertical="center"/>
    </xf>
    <xf numFmtId="192" fontId="45" fillId="0" borderId="46" xfId="0" applyNumberFormat="1" applyFont="1" applyBorder="1" applyAlignment="1">
      <alignment horizontal="center" vertical="center"/>
    </xf>
    <xf numFmtId="1" fontId="81" fillId="0" borderId="37" xfId="0" applyNumberFormat="1" applyFont="1" applyBorder="1" applyAlignment="1">
      <alignment horizontal="center" vertical="center"/>
    </xf>
    <xf numFmtId="1" fontId="81" fillId="0" borderId="38" xfId="0" applyNumberFormat="1" applyFont="1" applyBorder="1" applyAlignment="1">
      <alignment horizontal="center" vertical="center"/>
    </xf>
    <xf numFmtId="1" fontId="81" fillId="0" borderId="39" xfId="0" applyNumberFormat="1" applyFont="1" applyBorder="1" applyAlignment="1">
      <alignment horizontal="center" vertical="center"/>
    </xf>
    <xf numFmtId="1" fontId="81" fillId="10" borderId="0" xfId="0" applyNumberFormat="1" applyFont="1" applyFill="1" applyAlignment="1">
      <alignment horizontal="center" vertical="center"/>
    </xf>
    <xf numFmtId="1" fontId="81" fillId="10" borderId="40" xfId="0" applyNumberFormat="1" applyFont="1" applyFill="1" applyBorder="1" applyAlignment="1">
      <alignment horizontal="center" vertical="center"/>
    </xf>
    <xf numFmtId="1" fontId="81" fillId="10" borderId="41" xfId="0" applyNumberFormat="1" applyFont="1" applyFill="1" applyBorder="1" applyAlignment="1">
      <alignment horizontal="center" vertical="center"/>
    </xf>
    <xf numFmtId="1" fontId="81" fillId="0" borderId="45" xfId="0" applyNumberFormat="1" applyFont="1" applyBorder="1" applyAlignment="1">
      <alignment horizontal="center" vertical="center"/>
    </xf>
    <xf numFmtId="1" fontId="81" fillId="0" borderId="14" xfId="0" applyNumberFormat="1" applyFont="1" applyBorder="1" applyAlignment="1">
      <alignment horizontal="center" vertical="center"/>
    </xf>
    <xf numFmtId="1" fontId="81" fillId="0" borderId="46" xfId="0" applyNumberFormat="1" applyFont="1" applyBorder="1" applyAlignment="1">
      <alignment horizontal="center" vertical="center"/>
    </xf>
    <xf numFmtId="193" fontId="45" fillId="0" borderId="14" xfId="0" applyNumberFormat="1" applyFont="1" applyBorder="1">
      <alignment vertical="center"/>
    </xf>
    <xf numFmtId="193" fontId="45" fillId="0" borderId="14" xfId="0" applyNumberFormat="1" applyFont="1" applyBorder="1" applyAlignment="1">
      <alignment horizontal="right" vertical="center"/>
    </xf>
    <xf numFmtId="41" fontId="33" fillId="0" borderId="0" xfId="0" applyNumberFormat="1" applyFont="1">
      <alignment vertical="center"/>
    </xf>
    <xf numFmtId="41" fontId="80" fillId="0" borderId="0" xfId="0" applyNumberFormat="1" applyFont="1">
      <alignment vertical="center"/>
    </xf>
    <xf numFmtId="0" fontId="92" fillId="0" borderId="47" xfId="0" applyFont="1" applyBorder="1">
      <alignment vertical="center"/>
    </xf>
    <xf numFmtId="0" fontId="92" fillId="0" borderId="0" xfId="0" applyFont="1">
      <alignment vertical="center"/>
    </xf>
    <xf numFmtId="0" fontId="92" fillId="0" borderId="48" xfId="0" applyFont="1" applyBorder="1">
      <alignment vertical="center"/>
    </xf>
    <xf numFmtId="0" fontId="83" fillId="0" borderId="0" xfId="0" applyFont="1">
      <alignment vertical="center"/>
    </xf>
    <xf numFmtId="0" fontId="83" fillId="7" borderId="21" xfId="0" applyFont="1" applyFill="1" applyBorder="1" applyAlignment="1">
      <alignment horizontal="centerContinuous" vertical="center"/>
    </xf>
    <xf numFmtId="0" fontId="83" fillId="7" borderId="18" xfId="0" applyFont="1" applyFill="1" applyBorder="1" applyAlignment="1">
      <alignment horizontal="centerContinuous" vertical="center"/>
    </xf>
    <xf numFmtId="0" fontId="83" fillId="7" borderId="18" xfId="0" applyFont="1" applyFill="1" applyBorder="1" applyAlignment="1">
      <alignment horizontal="center" vertical="center"/>
    </xf>
    <xf numFmtId="0" fontId="82" fillId="5" borderId="12" xfId="0" applyFont="1" applyFill="1" applyBorder="1" applyAlignment="1">
      <alignment horizontal="distributed" vertical="center" indent="1"/>
    </xf>
    <xf numFmtId="41" fontId="33" fillId="5" borderId="12" xfId="0" applyNumberFormat="1" applyFont="1" applyFill="1" applyBorder="1" applyAlignment="1">
      <alignment horizontal="right" vertical="center"/>
    </xf>
    <xf numFmtId="179" fontId="33" fillId="5" borderId="12" xfId="0" applyNumberFormat="1" applyFont="1" applyFill="1" applyBorder="1" applyAlignment="1">
      <alignment horizontal="right" vertical="center"/>
    </xf>
    <xf numFmtId="0" fontId="82" fillId="5" borderId="12" xfId="0" applyFont="1" applyFill="1" applyBorder="1" applyAlignment="1">
      <alignment horizontal="distributed" vertical="center" indent="2"/>
    </xf>
    <xf numFmtId="179" fontId="33" fillId="5" borderId="13" xfId="0" applyNumberFormat="1" applyFont="1" applyFill="1" applyBorder="1" applyAlignment="1">
      <alignment horizontal="right" vertical="center"/>
    </xf>
    <xf numFmtId="0" fontId="33" fillId="0" borderId="0" xfId="0" applyFont="1" applyAlignment="1">
      <alignment horizontal="left" vertical="center"/>
    </xf>
    <xf numFmtId="0" fontId="33" fillId="0" borderId="0" xfId="0" applyFont="1" applyAlignment="1">
      <alignment vertical="top"/>
    </xf>
    <xf numFmtId="0" fontId="82" fillId="0" borderId="0" xfId="0" applyFont="1" applyAlignment="1">
      <alignment horizontal="centerContinuous" vertical="center"/>
    </xf>
    <xf numFmtId="178" fontId="32" fillId="5" borderId="30" xfId="0" applyNumberFormat="1" applyFont="1" applyFill="1" applyBorder="1" applyAlignment="1">
      <alignment horizontal="left" vertical="center"/>
    </xf>
    <xf numFmtId="178" fontId="32" fillId="5" borderId="31" xfId="0" applyNumberFormat="1" applyFont="1" applyFill="1" applyBorder="1" applyAlignment="1">
      <alignment horizontal="left" vertical="center"/>
    </xf>
    <xf numFmtId="180" fontId="32" fillId="5" borderId="31" xfId="0" applyNumberFormat="1" applyFont="1" applyFill="1" applyBorder="1" applyAlignment="1">
      <alignment horizontal="right" vertical="center"/>
    </xf>
    <xf numFmtId="180" fontId="32" fillId="5" borderId="32" xfId="0" applyNumberFormat="1" applyFont="1" applyFill="1" applyBorder="1" applyAlignment="1">
      <alignment horizontal="right" vertical="center"/>
    </xf>
    <xf numFmtId="41" fontId="87" fillId="0" borderId="0" xfId="0" applyNumberFormat="1" applyFont="1">
      <alignment vertical="center"/>
    </xf>
    <xf numFmtId="0" fontId="87" fillId="0" borderId="0" xfId="0" applyFont="1">
      <alignment vertical="center"/>
    </xf>
    <xf numFmtId="178" fontId="32" fillId="5" borderId="12" xfId="0" applyNumberFormat="1" applyFont="1" applyFill="1" applyBorder="1" applyAlignment="1">
      <alignment horizontal="left" vertical="center"/>
    </xf>
    <xf numFmtId="180" fontId="32" fillId="5" borderId="31" xfId="0" applyNumberFormat="1" applyFont="1" applyFill="1" applyBorder="1" applyAlignment="1">
      <alignment horizontal="left" vertical="center"/>
    </xf>
    <xf numFmtId="180" fontId="32" fillId="5" borderId="32" xfId="0" applyNumberFormat="1" applyFont="1" applyFill="1" applyBorder="1" applyAlignment="1">
      <alignment horizontal="left" vertical="center"/>
    </xf>
    <xf numFmtId="190" fontId="82" fillId="0" borderId="0" xfId="0" applyNumberFormat="1" applyFont="1">
      <alignment vertical="center"/>
    </xf>
    <xf numFmtId="178" fontId="32" fillId="5" borderId="30" xfId="0" applyNumberFormat="1" applyFont="1" applyFill="1" applyBorder="1">
      <alignment vertical="center"/>
    </xf>
    <xf numFmtId="178" fontId="32" fillId="5" borderId="31" xfId="0" applyNumberFormat="1" applyFont="1" applyFill="1" applyBorder="1">
      <alignment vertical="center"/>
    </xf>
    <xf numFmtId="208" fontId="32" fillId="5" borderId="31" xfId="0" applyNumberFormat="1" applyFont="1" applyFill="1" applyBorder="1" applyAlignment="1">
      <alignment horizontal="left" vertical="center"/>
    </xf>
    <xf numFmtId="179" fontId="82" fillId="0" borderId="0" xfId="0" applyNumberFormat="1" applyFont="1">
      <alignment vertical="center"/>
    </xf>
    <xf numFmtId="179" fontId="83" fillId="0" borderId="0" xfId="0" applyNumberFormat="1" applyFont="1" applyAlignment="1">
      <alignment horizontal="right" vertical="center"/>
    </xf>
    <xf numFmtId="185" fontId="32" fillId="5" borderId="33" xfId="0" applyNumberFormat="1" applyFont="1" applyFill="1" applyBorder="1" applyAlignment="1">
      <alignment vertical="center" shrinkToFit="1"/>
    </xf>
    <xf numFmtId="41" fontId="82" fillId="0" borderId="0" xfId="0" applyNumberFormat="1" applyFont="1">
      <alignment vertical="center"/>
    </xf>
    <xf numFmtId="185" fontId="32" fillId="5" borderId="34" xfId="0" applyNumberFormat="1" applyFont="1" applyFill="1" applyBorder="1" applyAlignment="1">
      <alignment vertical="center" shrinkToFit="1"/>
    </xf>
    <xf numFmtId="177" fontId="32" fillId="5" borderId="32" xfId="0" applyNumberFormat="1" applyFont="1" applyFill="1" applyBorder="1" applyAlignment="1">
      <alignment horizontal="right" vertical="center"/>
    </xf>
    <xf numFmtId="177" fontId="32" fillId="5" borderId="35" xfId="0" applyNumberFormat="1" applyFont="1" applyFill="1" applyBorder="1" applyAlignment="1">
      <alignment horizontal="center" vertical="center"/>
    </xf>
    <xf numFmtId="179" fontId="45" fillId="0" borderId="0" xfId="0" applyNumberFormat="1" applyFont="1" applyAlignment="1">
      <alignment horizontal="right" vertical="center"/>
    </xf>
    <xf numFmtId="41" fontId="33" fillId="0" borderId="0" xfId="0" applyNumberFormat="1" applyFont="1" applyAlignment="1">
      <alignment horizontal="left" vertical="center"/>
    </xf>
    <xf numFmtId="211" fontId="33" fillId="0" borderId="0" xfId="0" applyNumberFormat="1" applyFont="1" applyAlignment="1">
      <alignment horizontal="right" vertical="center"/>
    </xf>
    <xf numFmtId="189" fontId="33" fillId="0" borderId="0" xfId="0" applyNumberFormat="1" applyFont="1" applyAlignment="1">
      <alignment horizontal="right" vertical="center"/>
    </xf>
    <xf numFmtId="204" fontId="33" fillId="0" borderId="0" xfId="0" applyNumberFormat="1" applyFont="1" applyAlignment="1">
      <alignment horizontal="left" vertical="center"/>
    </xf>
    <xf numFmtId="199" fontId="75" fillId="5" borderId="36" xfId="0" applyNumberFormat="1" applyFont="1" applyFill="1" applyBorder="1" applyAlignment="1">
      <alignment vertical="center" shrinkToFit="1"/>
    </xf>
    <xf numFmtId="199" fontId="75" fillId="5" borderId="30" xfId="0" applyNumberFormat="1" applyFont="1" applyFill="1" applyBorder="1" applyAlignment="1">
      <alignment vertical="center" shrinkToFit="1"/>
    </xf>
    <xf numFmtId="41" fontId="88" fillId="5" borderId="13" xfId="1" applyFont="1" applyFill="1" applyBorder="1" applyAlignment="1">
      <alignment horizontal="center" vertical="center"/>
    </xf>
    <xf numFmtId="0" fontId="59" fillId="13" borderId="21" xfId="0" applyFont="1" applyFill="1" applyBorder="1" applyAlignment="1">
      <alignment horizontal="center" vertical="center"/>
    </xf>
    <xf numFmtId="0" fontId="59" fillId="13" borderId="18" xfId="0" applyFont="1" applyFill="1" applyBorder="1" applyAlignment="1">
      <alignment horizontal="center" vertical="center"/>
    </xf>
    <xf numFmtId="0" fontId="59" fillId="13" borderId="19" xfId="0" applyFont="1" applyFill="1" applyBorder="1" applyAlignment="1">
      <alignment horizontal="center" vertical="center"/>
    </xf>
    <xf numFmtId="0" fontId="22" fillId="9" borderId="12" xfId="0" applyFont="1" applyFill="1" applyBorder="1" applyAlignment="1">
      <alignment horizontal="center" vertical="center"/>
    </xf>
    <xf numFmtId="41" fontId="22" fillId="9" borderId="13" xfId="0" applyNumberFormat="1" applyFont="1" applyFill="1" applyBorder="1" applyAlignment="1">
      <alignment horizontal="left" vertical="center"/>
    </xf>
    <xf numFmtId="41" fontId="22" fillId="9" borderId="12" xfId="0" applyNumberFormat="1" applyFont="1" applyFill="1" applyBorder="1" applyAlignment="1">
      <alignment horizontal="center" vertical="center"/>
    </xf>
    <xf numFmtId="41" fontId="22" fillId="9" borderId="12" xfId="0" applyNumberFormat="1" applyFont="1" applyFill="1" applyBorder="1" applyAlignment="1">
      <alignment horizontal="left" vertical="center"/>
    </xf>
    <xf numFmtId="0" fontId="2" fillId="0" borderId="30" xfId="0" applyFont="1" applyBorder="1">
      <alignment vertical="center"/>
    </xf>
    <xf numFmtId="0" fontId="44" fillId="5" borderId="0" xfId="0" applyFont="1" applyFill="1" applyAlignment="1">
      <alignment horizontal="center" vertical="center"/>
    </xf>
    <xf numFmtId="0" fontId="39" fillId="5" borderId="0" xfId="0" applyFont="1" applyFill="1" applyAlignment="1">
      <alignment horizontal="left" vertical="center"/>
    </xf>
    <xf numFmtId="0" fontId="40" fillId="5" borderId="55" xfId="0" applyFont="1" applyFill="1" applyBorder="1" applyAlignment="1">
      <alignment horizontal="center" vertical="center" shrinkToFit="1"/>
    </xf>
    <xf numFmtId="41" fontId="39" fillId="5" borderId="0" xfId="0" applyNumberFormat="1" applyFont="1" applyFill="1" applyAlignment="1">
      <alignment horizontal="left" vertical="center"/>
    </xf>
    <xf numFmtId="0" fontId="60" fillId="5" borderId="0" xfId="0" applyFont="1" applyFill="1" applyAlignment="1">
      <alignment horizontal="center" vertical="center"/>
    </xf>
    <xf numFmtId="0" fontId="39" fillId="5" borderId="0" xfId="0" applyFont="1" applyFill="1" applyAlignment="1">
      <alignment horizontal="right" vertical="center"/>
    </xf>
    <xf numFmtId="49" fontId="39" fillId="5" borderId="0" xfId="0" quotePrefix="1" applyNumberFormat="1" applyFont="1" applyFill="1" applyAlignment="1">
      <alignment horizontal="left" vertical="distributed"/>
    </xf>
    <xf numFmtId="49" fontId="39" fillId="5" borderId="0" xfId="0" applyNumberFormat="1" applyFont="1" applyFill="1" applyAlignment="1">
      <alignment horizontal="left" vertical="distributed"/>
    </xf>
    <xf numFmtId="196" fontId="86" fillId="5" borderId="0" xfId="0" applyNumberFormat="1" applyFont="1" applyFill="1" applyAlignment="1">
      <alignment horizontal="left" vertical="center"/>
    </xf>
    <xf numFmtId="0" fontId="61" fillId="10" borderId="0" xfId="0" applyFont="1" applyFill="1" applyAlignment="1">
      <alignment horizontal="left" vertical="center"/>
    </xf>
    <xf numFmtId="0" fontId="61" fillId="10" borderId="0" xfId="0" quotePrefix="1" applyFont="1" applyFill="1" applyAlignment="1">
      <alignment horizontal="left" vertical="center"/>
    </xf>
    <xf numFmtId="0" fontId="4" fillId="5" borderId="0" xfId="0" applyFont="1" applyFill="1" applyAlignment="1">
      <alignment horizontal="left" vertical="center" indent="1"/>
    </xf>
    <xf numFmtId="0" fontId="4" fillId="5" borderId="0" xfId="0" quotePrefix="1" applyFont="1" applyFill="1" applyAlignment="1">
      <alignment horizontal="left" vertical="center" indent="1"/>
    </xf>
    <xf numFmtId="0" fontId="61" fillId="10" borderId="0" xfId="0" applyFont="1" applyFill="1" applyAlignment="1">
      <alignment horizontal="left" vertical="center" indent="1"/>
    </xf>
    <xf numFmtId="0" fontId="61" fillId="10" borderId="0" xfId="0" quotePrefix="1" applyFont="1" applyFill="1" applyAlignment="1">
      <alignment horizontal="left" vertical="center" indent="1"/>
    </xf>
    <xf numFmtId="0" fontId="46" fillId="5" borderId="0" xfId="0" applyFont="1" applyFill="1" applyAlignment="1">
      <alignment horizontal="center" vertical="center" shrinkToFit="1"/>
    </xf>
    <xf numFmtId="0" fontId="62" fillId="5" borderId="0" xfId="0" applyFont="1" applyFill="1" applyAlignment="1">
      <alignment horizontal="center" vertical="center" shrinkToFit="1"/>
    </xf>
    <xf numFmtId="0" fontId="63" fillId="0" borderId="0" xfId="0" applyFont="1" applyAlignment="1">
      <alignment horizontal="left" vertical="center"/>
    </xf>
    <xf numFmtId="0" fontId="60" fillId="5" borderId="0" xfId="0" applyFont="1" applyFill="1" applyAlignment="1">
      <alignment horizontal="center" vertical="center" shrinkToFit="1"/>
    </xf>
    <xf numFmtId="0" fontId="40" fillId="5" borderId="66" xfId="0" applyFont="1" applyFill="1" applyBorder="1" applyAlignment="1">
      <alignment horizontal="center" vertical="center" shrinkToFit="1"/>
    </xf>
    <xf numFmtId="0" fontId="40" fillId="5" borderId="68" xfId="0" applyFont="1" applyFill="1" applyBorder="1" applyAlignment="1">
      <alignment horizontal="center" vertical="center" shrinkToFit="1"/>
    </xf>
    <xf numFmtId="0" fontId="40" fillId="5" borderId="67" xfId="0" applyFont="1" applyFill="1" applyBorder="1" applyAlignment="1">
      <alignment horizontal="center" vertical="center" shrinkToFit="1"/>
    </xf>
    <xf numFmtId="0" fontId="40" fillId="5" borderId="69" xfId="0" applyFont="1" applyFill="1" applyBorder="1" applyAlignment="1">
      <alignment horizontal="center" vertical="center" shrinkToFit="1"/>
    </xf>
    <xf numFmtId="0" fontId="4" fillId="0" borderId="0" xfId="0" applyFont="1" applyAlignment="1">
      <alignment horizontal="left" vertical="center"/>
    </xf>
    <xf numFmtId="0" fontId="64" fillId="0" borderId="0" xfId="0" applyFont="1" applyAlignment="1">
      <alignment horizontal="left" vertical="center"/>
    </xf>
    <xf numFmtId="0" fontId="65" fillId="5" borderId="0" xfId="0" applyFont="1" applyFill="1" applyAlignment="1">
      <alignment horizontal="center" vertical="center"/>
    </xf>
    <xf numFmtId="190" fontId="39" fillId="5" borderId="0" xfId="0" applyNumberFormat="1" applyFont="1" applyFill="1" applyAlignment="1">
      <alignment horizontal="left" vertical="center"/>
    </xf>
    <xf numFmtId="41" fontId="39" fillId="5" borderId="0" xfId="0" applyNumberFormat="1" applyFont="1" applyFill="1">
      <alignment vertical="center"/>
    </xf>
    <xf numFmtId="0" fontId="38" fillId="5" borderId="0" xfId="0" applyFont="1" applyFill="1" applyAlignment="1">
      <alignment horizontal="distributed" vertical="center"/>
    </xf>
    <xf numFmtId="0" fontId="14" fillId="6" borderId="0" xfId="0" applyFont="1" applyFill="1" applyAlignment="1">
      <alignment horizontal="right" vertical="center"/>
    </xf>
    <xf numFmtId="0" fontId="91" fillId="6" borderId="0" xfId="0" applyFont="1" applyFill="1" applyAlignment="1">
      <alignment horizontal="right" vertical="center"/>
    </xf>
    <xf numFmtId="0" fontId="90" fillId="5" borderId="17" xfId="0" applyFont="1" applyFill="1" applyBorder="1" applyAlignment="1">
      <alignment horizontal="right" vertical="center" wrapText="1" shrinkToFit="1"/>
    </xf>
    <xf numFmtId="0" fontId="90" fillId="5" borderId="0" xfId="0" applyFont="1" applyFill="1" applyAlignment="1">
      <alignment horizontal="right" vertical="center" wrapText="1" shrinkToFit="1"/>
    </xf>
    <xf numFmtId="0" fontId="90" fillId="5" borderId="0" xfId="0" applyFont="1" applyFill="1" applyAlignment="1">
      <alignment horizontal="center" vertical="center"/>
    </xf>
    <xf numFmtId="0" fontId="89" fillId="5" borderId="0" xfId="0" applyFont="1" applyFill="1" applyAlignment="1">
      <alignment horizontal="right" vertical="center"/>
    </xf>
    <xf numFmtId="0" fontId="89" fillId="5" borderId="56" xfId="0" applyFont="1" applyFill="1" applyBorder="1" applyAlignment="1">
      <alignment horizontal="right" vertical="center"/>
    </xf>
    <xf numFmtId="0" fontId="91" fillId="6" borderId="0" xfId="0" applyFont="1" applyFill="1" applyAlignment="1">
      <alignment horizontal="right" vertical="center" shrinkToFit="1"/>
    </xf>
    <xf numFmtId="0" fontId="0" fillId="5" borderId="0" xfId="0" applyFill="1" applyAlignment="1">
      <alignment horizontal="center" vertical="center"/>
    </xf>
    <xf numFmtId="0" fontId="30" fillId="5" borderId="0" xfId="0" applyFont="1" applyFill="1" applyAlignment="1">
      <alignment horizontal="center" vertical="center"/>
    </xf>
    <xf numFmtId="0" fontId="11" fillId="5" borderId="0" xfId="0" applyFont="1" applyFill="1" applyAlignment="1">
      <alignment horizontal="center" vertical="top"/>
    </xf>
    <xf numFmtId="0" fontId="4" fillId="0" borderId="0" xfId="0" applyFont="1" applyAlignment="1">
      <alignment horizontal="left" vertical="top" wrapText="1"/>
    </xf>
    <xf numFmtId="0" fontId="4" fillId="0" borderId="0" xfId="0" applyFont="1" applyAlignment="1">
      <alignment horizontal="left" vertical="top"/>
    </xf>
    <xf numFmtId="0" fontId="4" fillId="0" borderId="0" xfId="0" applyFont="1" applyAlignment="1">
      <alignment horizontal="center" vertical="top"/>
    </xf>
    <xf numFmtId="0" fontId="4" fillId="5" borderId="0" xfId="0" applyFont="1" applyFill="1" applyAlignment="1">
      <alignment vertical="top" wrapText="1"/>
    </xf>
    <xf numFmtId="0" fontId="4" fillId="5" borderId="0" xfId="0" applyFont="1" applyFill="1" applyAlignment="1">
      <alignment vertical="top"/>
    </xf>
    <xf numFmtId="0" fontId="4" fillId="0" borderId="0" xfId="0" quotePrefix="1" applyFont="1" applyAlignment="1">
      <alignment horizontal="left" vertical="top"/>
    </xf>
    <xf numFmtId="0" fontId="4" fillId="5" borderId="0" xfId="0" applyFont="1" applyFill="1" applyAlignment="1">
      <alignment horizontal="left" vertical="top" wrapText="1"/>
    </xf>
    <xf numFmtId="0" fontId="4" fillId="5" borderId="0" xfId="0" applyFont="1" applyFill="1" applyAlignment="1">
      <alignment horizontal="left" vertical="top"/>
    </xf>
    <xf numFmtId="0" fontId="31" fillId="0" borderId="0" xfId="0" applyFont="1" applyAlignment="1">
      <alignment horizontal="center" vertical="center"/>
    </xf>
    <xf numFmtId="200" fontId="4" fillId="0" borderId="0" xfId="0" applyNumberFormat="1" applyFont="1" applyAlignment="1">
      <alignment horizontal="left" vertical="top"/>
    </xf>
    <xf numFmtId="0" fontId="81" fillId="5" borderId="60" xfId="0" applyFont="1" applyFill="1" applyBorder="1" applyAlignment="1">
      <alignment horizontal="center" vertical="center"/>
    </xf>
    <xf numFmtId="0" fontId="81" fillId="5" borderId="61" xfId="0" applyFont="1" applyFill="1" applyBorder="1" applyAlignment="1">
      <alignment horizontal="center" vertical="center"/>
    </xf>
    <xf numFmtId="0" fontId="81" fillId="5" borderId="62" xfId="0" applyFont="1" applyFill="1" applyBorder="1" applyAlignment="1">
      <alignment horizontal="center" vertical="center"/>
    </xf>
    <xf numFmtId="0" fontId="66" fillId="5" borderId="0" xfId="0" applyFont="1" applyFill="1" applyAlignment="1">
      <alignment horizontal="center" vertical="center"/>
    </xf>
    <xf numFmtId="0" fontId="45" fillId="5" borderId="14" xfId="0" applyFont="1" applyFill="1" applyBorder="1" applyAlignment="1">
      <alignment horizontal="left" vertical="center"/>
    </xf>
    <xf numFmtId="0" fontId="81" fillId="5" borderId="47" xfId="0" applyFont="1" applyFill="1" applyBorder="1" applyAlignment="1">
      <alignment horizontal="center" vertical="center"/>
    </xf>
    <xf numFmtId="0" fontId="81" fillId="5" borderId="38" xfId="0" applyFont="1" applyFill="1" applyBorder="1" applyAlignment="1">
      <alignment horizontal="center" vertical="center"/>
    </xf>
    <xf numFmtId="0" fontId="81" fillId="5" borderId="39" xfId="0" applyFont="1" applyFill="1" applyBorder="1" applyAlignment="1">
      <alignment horizontal="center" vertical="center"/>
    </xf>
    <xf numFmtId="0" fontId="81" fillId="5" borderId="48" xfId="0" applyFont="1" applyFill="1" applyBorder="1" applyAlignment="1">
      <alignment horizontal="center" vertical="center"/>
    </xf>
    <xf numFmtId="0" fontId="81" fillId="5" borderId="14" xfId="0" applyFont="1" applyFill="1" applyBorder="1" applyAlignment="1">
      <alignment horizontal="center" vertical="center"/>
    </xf>
    <xf numFmtId="0" fontId="81" fillId="5" borderId="46" xfId="0" applyFont="1" applyFill="1" applyBorder="1" applyAlignment="1">
      <alignment horizontal="center" vertical="center"/>
    </xf>
    <xf numFmtId="0" fontId="81" fillId="5" borderId="37" xfId="0" applyFont="1" applyFill="1" applyBorder="1" applyAlignment="1">
      <alignment horizontal="center" vertical="center" wrapText="1"/>
    </xf>
    <xf numFmtId="0" fontId="81" fillId="5" borderId="45" xfId="0" applyFont="1" applyFill="1" applyBorder="1" applyAlignment="1">
      <alignment horizontal="center" vertical="center"/>
    </xf>
    <xf numFmtId="0" fontId="81" fillId="5" borderId="58" xfId="0" applyFont="1" applyFill="1" applyBorder="1" applyAlignment="1">
      <alignment horizontal="center" vertical="center" wrapText="1"/>
    </xf>
    <xf numFmtId="0" fontId="81" fillId="5" borderId="57" xfId="0" applyFont="1" applyFill="1" applyBorder="1" applyAlignment="1">
      <alignment horizontal="center" vertical="center" wrapText="1"/>
    </xf>
    <xf numFmtId="0" fontId="20" fillId="5" borderId="28" xfId="0" applyFont="1" applyFill="1" applyBorder="1" applyAlignment="1">
      <alignment horizontal="center" vertical="center"/>
    </xf>
    <xf numFmtId="0" fontId="81" fillId="5" borderId="37" xfId="0" applyFont="1" applyFill="1" applyBorder="1" applyAlignment="1">
      <alignment horizontal="center" vertical="center"/>
    </xf>
    <xf numFmtId="0" fontId="81" fillId="5" borderId="6" xfId="0" applyFont="1" applyFill="1" applyBorder="1" applyAlignment="1">
      <alignment horizontal="center" vertical="center"/>
    </xf>
    <xf numFmtId="0" fontId="81" fillId="5" borderId="2" xfId="0" applyFont="1" applyFill="1" applyBorder="1" applyAlignment="1">
      <alignment horizontal="center" vertical="center"/>
    </xf>
    <xf numFmtId="0" fontId="20" fillId="5" borderId="14" xfId="0" applyFont="1" applyFill="1" applyBorder="1" applyAlignment="1">
      <alignment horizontal="center" vertical="center"/>
    </xf>
    <xf numFmtId="0" fontId="81" fillId="5" borderId="59" xfId="0" applyFont="1" applyFill="1" applyBorder="1" applyAlignment="1">
      <alignment horizontal="center" vertical="center"/>
    </xf>
    <xf numFmtId="0" fontId="81" fillId="5" borderId="28" xfId="0" applyFont="1" applyFill="1" applyBorder="1" applyAlignment="1">
      <alignment horizontal="center" vertical="center"/>
    </xf>
    <xf numFmtId="0" fontId="33" fillId="0" borderId="42" xfId="0" applyFont="1" applyBorder="1" applyAlignment="1">
      <alignment horizontal="center" vertical="center" wrapText="1"/>
    </xf>
    <xf numFmtId="0" fontId="33" fillId="0" borderId="43" xfId="0" applyFont="1" applyBorder="1" applyAlignment="1">
      <alignment horizontal="center" vertical="center" wrapText="1"/>
    </xf>
    <xf numFmtId="0" fontId="33" fillId="0" borderId="33" xfId="0" applyFont="1" applyBorder="1" applyAlignment="1">
      <alignment horizontal="center" vertical="center" wrapText="1"/>
    </xf>
    <xf numFmtId="0" fontId="33" fillId="0" borderId="40" xfId="0" applyFont="1" applyBorder="1" applyAlignment="1">
      <alignment horizontal="center" vertical="center" wrapText="1"/>
    </xf>
    <xf numFmtId="0" fontId="33" fillId="0" borderId="0" xfId="0" applyFont="1" applyAlignment="1">
      <alignment horizontal="center" vertical="center" wrapText="1"/>
    </xf>
    <xf numFmtId="0" fontId="33" fillId="0" borderId="52" xfId="0" applyFont="1" applyBorder="1" applyAlignment="1">
      <alignment horizontal="center" vertical="center" wrapText="1"/>
    </xf>
    <xf numFmtId="0" fontId="33" fillId="0" borderId="29" xfId="0" applyFont="1" applyBorder="1" applyAlignment="1">
      <alignment horizontal="center" vertical="center" wrapText="1"/>
    </xf>
    <xf numFmtId="0" fontId="33" fillId="0" borderId="15" xfId="0" applyFont="1" applyBorder="1" applyAlignment="1">
      <alignment horizontal="center" vertical="center" wrapText="1"/>
    </xf>
    <xf numFmtId="0" fontId="33" fillId="0" borderId="34" xfId="0" applyFont="1" applyBorder="1" applyAlignment="1">
      <alignment horizontal="center" vertical="center" wrapText="1"/>
    </xf>
    <xf numFmtId="206" fontId="45" fillId="0" borderId="28" xfId="0" applyNumberFormat="1" applyFont="1" applyBorder="1" applyAlignment="1">
      <alignment horizontal="center" vertical="center"/>
    </xf>
    <xf numFmtId="207" fontId="45" fillId="0" borderId="28" xfId="0" applyNumberFormat="1" applyFont="1" applyBorder="1" applyAlignment="1">
      <alignment horizontal="center" vertical="center"/>
    </xf>
    <xf numFmtId="0" fontId="20" fillId="5" borderId="60" xfId="0" applyFont="1" applyFill="1" applyBorder="1" applyAlignment="1">
      <alignment horizontal="center" vertical="center"/>
    </xf>
    <xf numFmtId="0" fontId="20" fillId="5" borderId="61" xfId="0" applyFont="1" applyFill="1" applyBorder="1" applyAlignment="1">
      <alignment horizontal="center" vertical="center"/>
    </xf>
    <xf numFmtId="0" fontId="20" fillId="5" borderId="62" xfId="0" applyFont="1" applyFill="1" applyBorder="1" applyAlignment="1">
      <alignment horizontal="center" vertical="center"/>
    </xf>
    <xf numFmtId="0" fontId="45" fillId="0" borderId="64" xfId="0" applyFont="1" applyBorder="1" applyAlignment="1">
      <alignment horizontal="center" vertical="center" wrapText="1"/>
    </xf>
    <xf numFmtId="0" fontId="45" fillId="0" borderId="43" xfId="0" applyFont="1" applyBorder="1" applyAlignment="1">
      <alignment horizontal="center" vertical="center" wrapText="1"/>
    </xf>
    <xf numFmtId="0" fontId="45" fillId="0" borderId="44" xfId="0" applyFont="1" applyBorder="1" applyAlignment="1">
      <alignment horizontal="center" vertical="center" wrapText="1"/>
    </xf>
    <xf numFmtId="0" fontId="45" fillId="0" borderId="4" xfId="0" applyFont="1" applyBorder="1" applyAlignment="1">
      <alignment horizontal="center" vertical="center" wrapText="1"/>
    </xf>
    <xf numFmtId="0" fontId="45" fillId="0" borderId="0" xfId="0" applyFont="1" applyAlignment="1">
      <alignment horizontal="center" vertical="center" wrapText="1"/>
    </xf>
    <xf numFmtId="0" fontId="45" fillId="0" borderId="41" xfId="0" applyFont="1" applyBorder="1" applyAlignment="1">
      <alignment horizontal="center" vertical="center" wrapText="1"/>
    </xf>
    <xf numFmtId="0" fontId="45" fillId="0" borderId="63" xfId="0" applyFont="1" applyBorder="1" applyAlignment="1">
      <alignment horizontal="center" vertical="center" wrapText="1"/>
    </xf>
    <xf numFmtId="0" fontId="45" fillId="0" borderId="15" xfId="0" applyFont="1" applyBorder="1" applyAlignment="1">
      <alignment horizontal="center" vertical="center" wrapText="1"/>
    </xf>
    <xf numFmtId="0" fontId="45" fillId="0" borderId="7" xfId="0" applyFont="1" applyBorder="1" applyAlignment="1">
      <alignment horizontal="center" vertical="center" wrapText="1"/>
    </xf>
    <xf numFmtId="192" fontId="45" fillId="0" borderId="42" xfId="0" applyNumberFormat="1" applyFont="1" applyBorder="1" applyAlignment="1">
      <alignment horizontal="center" vertical="center"/>
    </xf>
    <xf numFmtId="192" fontId="45" fillId="0" borderId="43" xfId="0" applyNumberFormat="1" applyFont="1" applyBorder="1" applyAlignment="1">
      <alignment horizontal="center" vertical="center"/>
    </xf>
    <xf numFmtId="192" fontId="45" fillId="0" borderId="44" xfId="0" applyNumberFormat="1" applyFont="1" applyBorder="1" applyAlignment="1">
      <alignment horizontal="center" vertical="center"/>
    </xf>
    <xf numFmtId="192" fontId="45" fillId="0" borderId="12" xfId="0" applyNumberFormat="1" applyFont="1" applyBorder="1" applyAlignment="1">
      <alignment horizontal="center" vertical="center"/>
    </xf>
    <xf numFmtId="0" fontId="33" fillId="0" borderId="42" xfId="0" applyFont="1" applyBorder="1" applyAlignment="1">
      <alignment horizontal="center" vertical="center"/>
    </xf>
    <xf numFmtId="0" fontId="33" fillId="0" borderId="43" xfId="0" applyFont="1" applyBorder="1" applyAlignment="1">
      <alignment horizontal="center" vertical="center"/>
    </xf>
    <xf numFmtId="0" fontId="33" fillId="0" borderId="33" xfId="0" applyFont="1" applyBorder="1" applyAlignment="1">
      <alignment horizontal="center" vertical="center"/>
    </xf>
    <xf numFmtId="0" fontId="33" fillId="0" borderId="40" xfId="0" applyFont="1" applyBorder="1" applyAlignment="1">
      <alignment horizontal="center" vertical="center"/>
    </xf>
    <xf numFmtId="0" fontId="33" fillId="0" borderId="0" xfId="0" applyFont="1" applyAlignment="1">
      <alignment horizontal="center" vertical="center"/>
    </xf>
    <xf numFmtId="0" fontId="33" fillId="0" borderId="52" xfId="0" applyFont="1" applyBorder="1" applyAlignment="1">
      <alignment horizontal="center" vertical="center"/>
    </xf>
    <xf numFmtId="0" fontId="33" fillId="0" borderId="29" xfId="0" applyFont="1" applyBorder="1" applyAlignment="1">
      <alignment horizontal="center" vertical="center"/>
    </xf>
    <xf numFmtId="0" fontId="33" fillId="0" borderId="15" xfId="0" applyFont="1" applyBorder="1" applyAlignment="1">
      <alignment horizontal="center" vertical="center"/>
    </xf>
    <xf numFmtId="0" fontId="33" fillId="0" borderId="34" xfId="0" applyFont="1" applyBorder="1" applyAlignment="1">
      <alignment horizontal="center" vertical="center"/>
    </xf>
    <xf numFmtId="0" fontId="45" fillId="0" borderId="47" xfId="0" applyFont="1" applyBorder="1" applyAlignment="1">
      <alignment horizontal="center" vertical="center" wrapText="1"/>
    </xf>
    <xf numFmtId="0" fontId="45" fillId="0" borderId="38" xfId="0" applyFont="1" applyBorder="1" applyAlignment="1">
      <alignment horizontal="center" vertical="center" wrapText="1"/>
    </xf>
    <xf numFmtId="0" fontId="45" fillId="0" borderId="39" xfId="0" applyFont="1" applyBorder="1" applyAlignment="1">
      <alignment horizontal="center" vertical="center" wrapText="1"/>
    </xf>
    <xf numFmtId="1" fontId="45" fillId="0" borderId="37" xfId="0" applyNumberFormat="1" applyFont="1" applyBorder="1" applyAlignment="1">
      <alignment horizontal="center" vertical="center"/>
    </xf>
    <xf numFmtId="1" fontId="45" fillId="0" borderId="38" xfId="0" applyNumberFormat="1" applyFont="1" applyBorder="1" applyAlignment="1">
      <alignment horizontal="center" vertical="center"/>
    </xf>
    <xf numFmtId="1" fontId="45" fillId="0" borderId="39" xfId="0" applyNumberFormat="1" applyFont="1" applyBorder="1" applyAlignment="1">
      <alignment horizontal="center" vertical="center"/>
    </xf>
    <xf numFmtId="192" fontId="45" fillId="0" borderId="58" xfId="0" applyNumberFormat="1" applyFont="1" applyBorder="1" applyAlignment="1">
      <alignment horizontal="center" vertical="center"/>
    </xf>
    <xf numFmtId="192" fontId="45" fillId="0" borderId="54" xfId="0" applyNumberFormat="1" applyFont="1" applyBorder="1" applyAlignment="1">
      <alignment horizontal="center" vertical="center"/>
    </xf>
    <xf numFmtId="0" fontId="33" fillId="0" borderId="37" xfId="0" applyFont="1" applyBorder="1" applyAlignment="1">
      <alignment horizontal="center" vertical="center"/>
    </xf>
    <xf numFmtId="0" fontId="33" fillId="0" borderId="38" xfId="0" applyFont="1" applyBorder="1" applyAlignment="1">
      <alignment horizontal="center" vertical="center"/>
    </xf>
    <xf numFmtId="0" fontId="33" fillId="0" borderId="6" xfId="0" applyFont="1" applyBorder="1" applyAlignment="1">
      <alignment horizontal="center" vertical="center"/>
    </xf>
    <xf numFmtId="207" fontId="33" fillId="0" borderId="28" xfId="0" applyNumberFormat="1" applyFont="1" applyBorder="1" applyAlignment="1">
      <alignment horizontal="center" vertical="center"/>
    </xf>
    <xf numFmtId="192" fontId="81" fillId="0" borderId="37" xfId="0" applyNumberFormat="1" applyFont="1" applyBorder="1" applyAlignment="1">
      <alignment horizontal="center" vertical="center"/>
    </xf>
    <xf numFmtId="192" fontId="81" fillId="0" borderId="38" xfId="0" applyNumberFormat="1" applyFont="1" applyBorder="1" applyAlignment="1">
      <alignment horizontal="center" vertical="center"/>
    </xf>
    <xf numFmtId="192" fontId="81" fillId="0" borderId="6" xfId="0" applyNumberFormat="1" applyFont="1" applyBorder="1" applyAlignment="1">
      <alignment horizontal="center" vertical="center"/>
    </xf>
    <xf numFmtId="192" fontId="81" fillId="0" borderId="40" xfId="0" applyNumberFormat="1" applyFont="1" applyBorder="1" applyAlignment="1">
      <alignment horizontal="center" vertical="center"/>
    </xf>
    <xf numFmtId="192" fontId="81" fillId="0" borderId="0" xfId="0" applyNumberFormat="1" applyFont="1" applyAlignment="1">
      <alignment horizontal="center" vertical="center"/>
    </xf>
    <xf numFmtId="192" fontId="81" fillId="0" borderId="52" xfId="0" applyNumberFormat="1" applyFont="1" applyBorder="1" applyAlignment="1">
      <alignment horizontal="center" vertical="center"/>
    </xf>
    <xf numFmtId="192" fontId="81" fillId="0" borderId="45" xfId="0" applyNumberFormat="1" applyFont="1" applyBorder="1" applyAlignment="1">
      <alignment horizontal="center" vertical="center"/>
    </xf>
    <xf numFmtId="192" fontId="81" fillId="0" borderId="14" xfId="0" applyNumberFormat="1" applyFont="1" applyBorder="1" applyAlignment="1">
      <alignment horizontal="center" vertical="center"/>
    </xf>
    <xf numFmtId="192" fontId="81" fillId="0" borderId="2" xfId="0" applyNumberFormat="1" applyFont="1" applyBorder="1" applyAlignment="1">
      <alignment horizontal="center" vertical="center"/>
    </xf>
    <xf numFmtId="41" fontId="92" fillId="0" borderId="38" xfId="0" applyNumberFormat="1" applyFont="1" applyBorder="1">
      <alignment vertical="center"/>
    </xf>
    <xf numFmtId="0" fontId="92" fillId="0" borderId="38" xfId="0" applyFont="1" applyBorder="1">
      <alignment vertical="center"/>
    </xf>
    <xf numFmtId="0" fontId="92" fillId="0" borderId="6" xfId="0" applyFont="1" applyBorder="1">
      <alignment vertical="center"/>
    </xf>
    <xf numFmtId="41" fontId="92" fillId="0" borderId="14" xfId="0" applyNumberFormat="1" applyFont="1" applyBorder="1">
      <alignment vertical="center"/>
    </xf>
    <xf numFmtId="0" fontId="92" fillId="0" borderId="14" xfId="0" applyFont="1" applyBorder="1">
      <alignment vertical="center"/>
    </xf>
    <xf numFmtId="0" fontId="92" fillId="0" borderId="2" xfId="0" applyFont="1" applyBorder="1">
      <alignment vertical="center"/>
    </xf>
    <xf numFmtId="0" fontId="45" fillId="0" borderId="48" xfId="0" applyFont="1" applyBorder="1" applyAlignment="1">
      <alignment horizontal="center" vertical="center" wrapText="1"/>
    </xf>
    <xf numFmtId="0" fontId="45" fillId="0" borderId="14" xfId="0" applyFont="1" applyBorder="1" applyAlignment="1">
      <alignment horizontal="center" vertical="center" wrapText="1"/>
    </xf>
    <xf numFmtId="0" fontId="45" fillId="0" borderId="46" xfId="0" applyFont="1" applyBorder="1" applyAlignment="1">
      <alignment horizontal="center" vertical="center" wrapText="1"/>
    </xf>
    <xf numFmtId="1" fontId="45" fillId="5" borderId="42" xfId="0" applyNumberFormat="1" applyFont="1" applyFill="1" applyBorder="1" applyAlignment="1">
      <alignment horizontal="center" vertical="center"/>
    </xf>
    <xf numFmtId="1" fontId="45" fillId="5" borderId="43" xfId="0" applyNumberFormat="1" applyFont="1" applyFill="1" applyBorder="1" applyAlignment="1">
      <alignment horizontal="center" vertical="center"/>
    </xf>
    <xf numFmtId="1" fontId="45" fillId="5" borderId="44" xfId="0" applyNumberFormat="1" applyFont="1" applyFill="1" applyBorder="1" applyAlignment="1">
      <alignment horizontal="center" vertical="center"/>
    </xf>
    <xf numFmtId="192" fontId="45" fillId="0" borderId="20" xfId="0" applyNumberFormat="1" applyFont="1" applyBorder="1" applyAlignment="1">
      <alignment horizontal="center" vertical="center"/>
    </xf>
    <xf numFmtId="192" fontId="45" fillId="0" borderId="57" xfId="0" applyNumberFormat="1" applyFont="1" applyBorder="1" applyAlignment="1">
      <alignment horizontal="center" vertical="center"/>
    </xf>
    <xf numFmtId="0" fontId="33" fillId="0" borderId="45" xfId="0" applyFont="1" applyBorder="1" applyAlignment="1">
      <alignment horizontal="center" vertical="center"/>
    </xf>
    <xf numFmtId="0" fontId="33" fillId="0" borderId="14" xfId="0" applyFont="1" applyBorder="1" applyAlignment="1">
      <alignment horizontal="center" vertical="center"/>
    </xf>
    <xf numFmtId="0" fontId="33" fillId="0" borderId="2" xfId="0" applyFont="1" applyBorder="1" applyAlignment="1">
      <alignment horizontal="center" vertical="center"/>
    </xf>
    <xf numFmtId="206" fontId="45" fillId="0" borderId="8" xfId="0" applyNumberFormat="1" applyFont="1" applyBorder="1" applyAlignment="1">
      <alignment horizontal="center" vertical="center"/>
    </xf>
    <xf numFmtId="0" fontId="45" fillId="0" borderId="43" xfId="0" applyFont="1" applyBorder="1" applyAlignment="1">
      <alignment horizontal="center" vertical="center"/>
    </xf>
    <xf numFmtId="0" fontId="45" fillId="0" borderId="44" xfId="0" applyFont="1" applyBorder="1" applyAlignment="1">
      <alignment horizontal="center" vertical="center"/>
    </xf>
    <xf numFmtId="0" fontId="45" fillId="0" borderId="4" xfId="0" applyFont="1" applyBorder="1" applyAlignment="1">
      <alignment horizontal="center" vertical="center"/>
    </xf>
    <xf numFmtId="0" fontId="45" fillId="0" borderId="0" xfId="0" applyFont="1" applyAlignment="1">
      <alignment horizontal="center" vertical="center"/>
    </xf>
    <xf numFmtId="0" fontId="45" fillId="0" borderId="41" xfId="0" applyFont="1" applyBorder="1" applyAlignment="1">
      <alignment horizontal="center" vertical="center"/>
    </xf>
    <xf numFmtId="0" fontId="45" fillId="0" borderId="63" xfId="0" applyFont="1" applyBorder="1" applyAlignment="1">
      <alignment horizontal="center" vertical="center"/>
    </xf>
    <xf numFmtId="0" fontId="45" fillId="0" borderId="15" xfId="0" applyFont="1" applyBorder="1" applyAlignment="1">
      <alignment horizontal="center" vertical="center"/>
    </xf>
    <xf numFmtId="0" fontId="45" fillId="0" borderId="7" xfId="0" applyFont="1" applyBorder="1" applyAlignment="1">
      <alignment horizontal="center" vertical="center"/>
    </xf>
    <xf numFmtId="1" fontId="45" fillId="0" borderId="42" xfId="0" applyNumberFormat="1" applyFont="1" applyBorder="1" applyAlignment="1">
      <alignment horizontal="center" vertical="center"/>
    </xf>
    <xf numFmtId="1" fontId="45" fillId="0" borderId="43" xfId="0" applyNumberFormat="1" applyFont="1" applyBorder="1" applyAlignment="1">
      <alignment horizontal="center" vertical="center"/>
    </xf>
    <xf numFmtId="1" fontId="45" fillId="0" borderId="44" xfId="0" applyNumberFormat="1" applyFont="1" applyBorder="1" applyAlignment="1">
      <alignment horizontal="center" vertical="center"/>
    </xf>
    <xf numFmtId="0" fontId="81" fillId="0" borderId="47" xfId="0" applyFont="1" applyBorder="1" applyAlignment="1">
      <alignment horizontal="center" vertical="center"/>
    </xf>
    <xf numFmtId="0" fontId="81" fillId="0" borderId="38" xfId="0" applyFont="1" applyBorder="1" applyAlignment="1">
      <alignment horizontal="center" vertical="center"/>
    </xf>
    <xf numFmtId="0" fontId="81" fillId="0" borderId="39" xfId="0" applyFont="1" applyBorder="1" applyAlignment="1">
      <alignment horizontal="center" vertical="center"/>
    </xf>
    <xf numFmtId="0" fontId="81" fillId="0" borderId="4" xfId="0" applyFont="1" applyBorder="1" applyAlignment="1">
      <alignment horizontal="center" vertical="center"/>
    </xf>
    <xf numFmtId="0" fontId="81" fillId="0" borderId="0" xfId="0" applyFont="1" applyAlignment="1">
      <alignment horizontal="center" vertical="center"/>
    </xf>
    <xf numFmtId="0" fontId="81" fillId="0" borderId="41" xfId="0" applyFont="1" applyBorder="1" applyAlignment="1">
      <alignment horizontal="center" vertical="center"/>
    </xf>
    <xf numFmtId="0" fontId="81" fillId="0" borderId="48" xfId="0" applyFont="1" applyBorder="1" applyAlignment="1">
      <alignment horizontal="center" vertical="center"/>
    </xf>
    <xf numFmtId="0" fontId="81" fillId="0" borderId="14" xfId="0" applyFont="1" applyBorder="1" applyAlignment="1">
      <alignment horizontal="center" vertical="center"/>
    </xf>
    <xf numFmtId="0" fontId="81" fillId="0" borderId="46" xfId="0" applyFont="1" applyBorder="1" applyAlignment="1">
      <alignment horizontal="center" vertical="center"/>
    </xf>
    <xf numFmtId="1" fontId="81" fillId="0" borderId="37" xfId="0" applyNumberFormat="1" applyFont="1" applyBorder="1" applyAlignment="1">
      <alignment horizontal="center" vertical="center"/>
    </xf>
    <xf numFmtId="1" fontId="81" fillId="0" borderId="38" xfId="0" applyNumberFormat="1" applyFont="1" applyBorder="1" applyAlignment="1">
      <alignment horizontal="center" vertical="center"/>
    </xf>
    <xf numFmtId="1" fontId="81" fillId="0" borderId="39" xfId="0" applyNumberFormat="1" applyFont="1" applyBorder="1" applyAlignment="1">
      <alignment horizontal="center" vertical="center"/>
    </xf>
    <xf numFmtId="1" fontId="81" fillId="0" borderId="40" xfId="0" applyNumberFormat="1" applyFont="1" applyBorder="1" applyAlignment="1">
      <alignment horizontal="center" vertical="center"/>
    </xf>
    <xf numFmtId="1" fontId="81" fillId="0" borderId="0" xfId="0" applyNumberFormat="1" applyFont="1" applyAlignment="1">
      <alignment horizontal="center" vertical="center"/>
    </xf>
    <xf numFmtId="1" fontId="81" fillId="0" borderId="41" xfId="0" applyNumberFormat="1" applyFont="1" applyBorder="1" applyAlignment="1">
      <alignment horizontal="center" vertical="center"/>
    </xf>
    <xf numFmtId="1" fontId="81" fillId="0" borderId="45" xfId="0" applyNumberFormat="1" applyFont="1" applyBorder="1" applyAlignment="1">
      <alignment horizontal="center" vertical="center"/>
    </xf>
    <xf numFmtId="1" fontId="81" fillId="0" borderId="14" xfId="0" applyNumberFormat="1" applyFont="1" applyBorder="1" applyAlignment="1">
      <alignment horizontal="center" vertical="center"/>
    </xf>
    <xf numFmtId="1" fontId="81" fillId="0" borderId="46" xfId="0" applyNumberFormat="1" applyFont="1" applyBorder="1" applyAlignment="1">
      <alignment horizontal="center" vertical="center"/>
    </xf>
    <xf numFmtId="3" fontId="88" fillId="2" borderId="60" xfId="0" applyNumberFormat="1" applyFont="1" applyFill="1" applyBorder="1" applyAlignment="1">
      <alignment horizontal="center" vertical="center" shrinkToFit="1"/>
    </xf>
    <xf numFmtId="3" fontId="88" fillId="2" borderId="62" xfId="0" applyNumberFormat="1" applyFont="1" applyFill="1" applyBorder="1" applyAlignment="1">
      <alignment horizontal="center" vertical="center" shrinkToFit="1"/>
    </xf>
    <xf numFmtId="3" fontId="32" fillId="4" borderId="30" xfId="0" applyNumberFormat="1" applyFont="1" applyFill="1" applyBorder="1" applyAlignment="1">
      <alignment horizontal="center" vertical="center" shrinkToFit="1"/>
    </xf>
    <xf numFmtId="3" fontId="32" fillId="4" borderId="36" xfId="0" applyNumberFormat="1" applyFont="1" applyFill="1" applyBorder="1" applyAlignment="1">
      <alignment horizontal="center" vertical="center" shrinkToFit="1"/>
    </xf>
    <xf numFmtId="3" fontId="32" fillId="5" borderId="30" xfId="0" applyNumberFormat="1" applyFont="1" applyFill="1" applyBorder="1" applyAlignment="1">
      <alignment horizontal="center" vertical="center" shrinkToFit="1"/>
    </xf>
    <xf numFmtId="3" fontId="32" fillId="5" borderId="36" xfId="0" applyNumberFormat="1" applyFont="1" applyFill="1" applyBorder="1" applyAlignment="1">
      <alignment horizontal="center" vertical="center" shrinkToFit="1"/>
    </xf>
    <xf numFmtId="0" fontId="18" fillId="3" borderId="18" xfId="0" applyFont="1" applyFill="1" applyBorder="1" applyAlignment="1">
      <alignment horizontal="center" vertical="center" wrapText="1"/>
    </xf>
    <xf numFmtId="0" fontId="88" fillId="3" borderId="18" xfId="0" applyFont="1" applyFill="1" applyBorder="1" applyAlignment="1">
      <alignment horizontal="center" vertical="center" shrinkToFit="1"/>
    </xf>
    <xf numFmtId="0" fontId="32" fillId="0" borderId="5" xfId="0" applyFont="1" applyBorder="1" applyAlignment="1">
      <alignment horizontal="center" vertical="center" shrinkToFit="1"/>
    </xf>
    <xf numFmtId="0" fontId="32" fillId="0" borderId="12" xfId="0" applyFont="1" applyBorder="1" applyAlignment="1">
      <alignment horizontal="center" vertical="center" shrinkToFit="1"/>
    </xf>
    <xf numFmtId="0" fontId="32" fillId="0" borderId="27" xfId="0" applyFont="1" applyBorder="1" applyAlignment="1">
      <alignment horizontal="center" vertical="center" shrinkToFit="1"/>
    </xf>
    <xf numFmtId="0" fontId="32" fillId="0" borderId="13" xfId="0" applyFont="1" applyBorder="1" applyAlignment="1">
      <alignment horizontal="center" vertical="center" shrinkToFit="1"/>
    </xf>
    <xf numFmtId="3" fontId="32" fillId="0" borderId="13" xfId="0" applyNumberFormat="1" applyFont="1" applyBorder="1" applyAlignment="1">
      <alignment horizontal="center" vertical="center" shrinkToFit="1"/>
    </xf>
    <xf numFmtId="0" fontId="88" fillId="3" borderId="21" xfId="0" applyFont="1" applyFill="1" applyBorder="1" applyAlignment="1">
      <alignment horizontal="center" vertical="center" shrinkToFit="1"/>
    </xf>
    <xf numFmtId="0" fontId="88" fillId="3" borderId="18" xfId="0" applyFont="1" applyFill="1" applyBorder="1" applyAlignment="1">
      <alignment horizontal="center" vertical="center" wrapText="1"/>
    </xf>
    <xf numFmtId="0" fontId="88" fillId="3" borderId="19" xfId="0" applyFont="1" applyFill="1" applyBorder="1" applyAlignment="1">
      <alignment horizontal="center" vertical="center" wrapText="1"/>
    </xf>
    <xf numFmtId="0" fontId="88" fillId="3" borderId="16" xfId="0" applyFont="1" applyFill="1" applyBorder="1" applyAlignment="1">
      <alignment horizontal="center" vertical="center" wrapText="1"/>
    </xf>
    <xf numFmtId="0" fontId="79" fillId="0" borderId="0" xfId="0" applyFont="1" applyAlignment="1">
      <alignment horizontal="center" vertical="center"/>
    </xf>
    <xf numFmtId="0" fontId="88" fillId="3" borderId="21" xfId="0" applyFont="1" applyFill="1" applyBorder="1" applyAlignment="1">
      <alignment horizontal="center" vertical="center"/>
    </xf>
    <xf numFmtId="0" fontId="88" fillId="3" borderId="5" xfId="0" applyFont="1" applyFill="1" applyBorder="1" applyAlignment="1">
      <alignment horizontal="center" vertical="center"/>
    </xf>
    <xf numFmtId="0" fontId="88" fillId="3" borderId="12" xfId="0" applyFont="1" applyFill="1" applyBorder="1" applyAlignment="1">
      <alignment horizontal="center" vertical="center" wrapText="1"/>
    </xf>
    <xf numFmtId="0" fontId="88" fillId="3" borderId="30" xfId="0" applyFont="1" applyFill="1" applyBorder="1" applyAlignment="1">
      <alignment horizontal="center" vertical="center" shrinkToFit="1"/>
    </xf>
    <xf numFmtId="0" fontId="88" fillId="3" borderId="36" xfId="0" applyFont="1" applyFill="1" applyBorder="1" applyAlignment="1">
      <alignment horizontal="center" vertical="center" shrinkToFit="1"/>
    </xf>
    <xf numFmtId="3" fontId="32" fillId="2" borderId="30" xfId="0" applyNumberFormat="1" applyFont="1" applyFill="1" applyBorder="1" applyAlignment="1">
      <alignment horizontal="center" vertical="center" shrinkToFit="1"/>
    </xf>
    <xf numFmtId="3" fontId="32" fillId="2" borderId="36" xfId="0" applyNumberFormat="1" applyFont="1" applyFill="1" applyBorder="1" applyAlignment="1">
      <alignment horizontal="center" vertical="center" shrinkToFit="1"/>
    </xf>
    <xf numFmtId="178" fontId="32" fillId="5" borderId="12" xfId="0" applyNumberFormat="1" applyFont="1" applyFill="1" applyBorder="1" applyAlignment="1">
      <alignment horizontal="left" vertical="center"/>
    </xf>
    <xf numFmtId="178" fontId="32" fillId="5" borderId="30" xfId="0" applyNumberFormat="1" applyFont="1" applyFill="1" applyBorder="1" applyAlignment="1">
      <alignment horizontal="left" vertical="center"/>
    </xf>
    <xf numFmtId="0" fontId="79" fillId="0" borderId="0" xfId="0" applyFont="1" applyAlignment="1">
      <alignment horizontal="center" vertical="top"/>
    </xf>
    <xf numFmtId="0" fontId="16" fillId="0" borderId="0" xfId="0" applyFont="1" applyAlignment="1">
      <alignment horizontal="center" vertical="top"/>
    </xf>
    <xf numFmtId="0" fontId="82" fillId="0" borderId="0" xfId="0" applyFont="1" applyAlignment="1">
      <alignment horizontal="right" vertical="center"/>
    </xf>
    <xf numFmtId="0" fontId="83" fillId="7" borderId="18" xfId="0" applyFont="1" applyFill="1" applyBorder="1" applyAlignment="1">
      <alignment horizontal="center" vertical="center"/>
    </xf>
    <xf numFmtId="0" fontId="83" fillId="7" borderId="19" xfId="0" applyFont="1" applyFill="1" applyBorder="1" applyAlignment="1">
      <alignment horizontal="center" vertical="center"/>
    </xf>
    <xf numFmtId="0" fontId="82" fillId="5" borderId="5" xfId="0" applyFont="1" applyFill="1" applyBorder="1" applyAlignment="1">
      <alignment horizontal="center" vertical="center" wrapText="1"/>
    </xf>
    <xf numFmtId="0" fontId="33" fillId="5" borderId="5" xfId="0" applyFont="1" applyFill="1" applyBorder="1" applyAlignment="1">
      <alignment horizontal="center" vertical="center" wrapText="1"/>
    </xf>
    <xf numFmtId="0" fontId="82" fillId="5" borderId="12" xfId="0" applyFont="1" applyFill="1" applyBorder="1" applyAlignment="1">
      <alignment horizontal="center" vertical="center" wrapText="1"/>
    </xf>
    <xf numFmtId="0" fontId="82" fillId="5" borderId="12" xfId="0" applyFont="1" applyFill="1" applyBorder="1" applyAlignment="1">
      <alignment horizontal="center" vertical="center"/>
    </xf>
    <xf numFmtId="0" fontId="82" fillId="5" borderId="27" xfId="0" applyFont="1" applyFill="1" applyBorder="1" applyAlignment="1">
      <alignment horizontal="distributed" vertical="center" indent="1" shrinkToFit="1"/>
    </xf>
    <xf numFmtId="0" fontId="82" fillId="5" borderId="13" xfId="0" applyFont="1" applyFill="1" applyBorder="1" applyAlignment="1">
      <alignment horizontal="distributed" vertical="center" indent="1" shrinkToFit="1"/>
    </xf>
    <xf numFmtId="183" fontId="32" fillId="5" borderId="13" xfId="0" applyNumberFormat="1" applyFont="1" applyFill="1" applyBorder="1" applyAlignment="1">
      <alignment horizontal="left" vertical="center"/>
    </xf>
    <xf numFmtId="183" fontId="32" fillId="5" borderId="60" xfId="0" applyNumberFormat="1" applyFont="1" applyFill="1" applyBorder="1" applyAlignment="1">
      <alignment horizontal="left" vertical="center"/>
    </xf>
    <xf numFmtId="0" fontId="82" fillId="5" borderId="5" xfId="0" applyFont="1" applyFill="1" applyBorder="1" applyAlignment="1">
      <alignment horizontal="distributed" vertical="center" indent="1" shrinkToFit="1"/>
    </xf>
    <xf numFmtId="0" fontId="82" fillId="5" borderId="12" xfId="0" applyFont="1" applyFill="1" applyBorder="1" applyAlignment="1">
      <alignment horizontal="distributed" vertical="center" indent="1" shrinkToFit="1"/>
    </xf>
    <xf numFmtId="41" fontId="75" fillId="5" borderId="12" xfId="0" applyNumberFormat="1" applyFont="1" applyFill="1" applyBorder="1" applyAlignment="1">
      <alignment horizontal="left" vertical="center" shrinkToFit="1"/>
    </xf>
    <xf numFmtId="41" fontId="75" fillId="5" borderId="30" xfId="0" applyNumberFormat="1" applyFont="1" applyFill="1" applyBorder="1" applyAlignment="1">
      <alignment horizontal="left" vertical="center" shrinkToFit="1"/>
    </xf>
    <xf numFmtId="0" fontId="82" fillId="5" borderId="5" xfId="0" applyFont="1" applyFill="1" applyBorder="1" applyAlignment="1">
      <alignment horizontal="distributed" vertical="center" wrapText="1" indent="1"/>
    </xf>
    <xf numFmtId="0" fontId="82" fillId="5" borderId="12" xfId="0" applyFont="1" applyFill="1" applyBorder="1" applyAlignment="1">
      <alignment horizontal="distributed" vertical="center" wrapText="1" indent="1"/>
    </xf>
    <xf numFmtId="0" fontId="82" fillId="5" borderId="64" xfId="0" applyFont="1" applyFill="1" applyBorder="1" applyAlignment="1">
      <alignment horizontal="distributed" vertical="center" indent="1" shrinkToFit="1"/>
    </xf>
    <xf numFmtId="0" fontId="82" fillId="5" borderId="43" xfId="0" applyFont="1" applyFill="1" applyBorder="1" applyAlignment="1">
      <alignment horizontal="distributed" vertical="center" indent="1" shrinkToFit="1"/>
    </xf>
    <xf numFmtId="0" fontId="82" fillId="5" borderId="44" xfId="0" applyFont="1" applyFill="1" applyBorder="1" applyAlignment="1">
      <alignment horizontal="distributed" vertical="center" indent="1" shrinkToFit="1"/>
    </xf>
    <xf numFmtId="0" fontId="82" fillId="5" borderId="63" xfId="0" applyFont="1" applyFill="1" applyBorder="1" applyAlignment="1">
      <alignment horizontal="distributed" vertical="center" indent="1" shrinkToFit="1"/>
    </xf>
    <xf numFmtId="0" fontId="82" fillId="5" borderId="15" xfId="0" applyFont="1" applyFill="1" applyBorder="1" applyAlignment="1">
      <alignment horizontal="distributed" vertical="center" indent="1" shrinkToFit="1"/>
    </xf>
    <xf numFmtId="0" fontId="82" fillId="5" borderId="7" xfId="0" applyFont="1" applyFill="1" applyBorder="1" applyAlignment="1">
      <alignment horizontal="distributed" vertical="center" indent="1" shrinkToFit="1"/>
    </xf>
    <xf numFmtId="198" fontId="32" fillId="5" borderId="15" xfId="0" applyNumberFormat="1" applyFont="1" applyFill="1" applyBorder="1" applyAlignment="1">
      <alignment horizontal="center" vertical="center" shrinkToFit="1"/>
    </xf>
    <xf numFmtId="197" fontId="32" fillId="5" borderId="29" xfId="0" applyNumberFormat="1" applyFont="1" applyFill="1" applyBorder="1" applyAlignment="1">
      <alignment horizontal="center" vertical="center" shrinkToFit="1"/>
    </xf>
    <xf numFmtId="197" fontId="32" fillId="5" borderId="15" xfId="0" applyNumberFormat="1" applyFont="1" applyFill="1" applyBorder="1" applyAlignment="1">
      <alignment horizontal="center" vertical="center" shrinkToFit="1"/>
    </xf>
    <xf numFmtId="186" fontId="32" fillId="5" borderId="43" xfId="0" applyNumberFormat="1" applyFont="1" applyFill="1" applyBorder="1" applyAlignment="1">
      <alignment horizontal="center" vertical="center" shrinkToFit="1"/>
    </xf>
    <xf numFmtId="185" fontId="32" fillId="5" borderId="42" xfId="0" applyNumberFormat="1" applyFont="1" applyFill="1" applyBorder="1" applyAlignment="1">
      <alignment horizontal="center" vertical="center" shrinkToFit="1"/>
    </xf>
    <xf numFmtId="185" fontId="32" fillId="5" borderId="43" xfId="0" applyNumberFormat="1" applyFont="1" applyFill="1" applyBorder="1" applyAlignment="1">
      <alignment horizontal="center" vertical="center" shrinkToFit="1"/>
    </xf>
    <xf numFmtId="182" fontId="4" fillId="5" borderId="20" xfId="0" applyNumberFormat="1" applyFont="1" applyFill="1" applyBorder="1" applyAlignment="1">
      <alignment horizontal="center" vertical="center"/>
    </xf>
    <xf numFmtId="182" fontId="4" fillId="5" borderId="3" xfId="0" applyNumberFormat="1" applyFont="1" applyFill="1" applyBorder="1" applyAlignment="1">
      <alignment horizontal="center" vertical="center"/>
    </xf>
    <xf numFmtId="179" fontId="33" fillId="5" borderId="20" xfId="0" applyNumberFormat="1" applyFont="1" applyFill="1" applyBorder="1" applyAlignment="1">
      <alignment horizontal="right" vertical="center"/>
    </xf>
    <xf numFmtId="179" fontId="33" fillId="5" borderId="3" xfId="0" applyNumberFormat="1" applyFont="1" applyFill="1" applyBorder="1" applyAlignment="1">
      <alignment horizontal="right" vertical="center"/>
    </xf>
    <xf numFmtId="0" fontId="83" fillId="11" borderId="18" xfId="0" applyFont="1" applyFill="1" applyBorder="1" applyAlignment="1">
      <alignment horizontal="center" vertical="center"/>
    </xf>
    <xf numFmtId="0" fontId="66" fillId="0" borderId="0" xfId="0" applyFont="1" applyAlignment="1">
      <alignment horizontal="center" vertical="center"/>
    </xf>
    <xf numFmtId="0" fontId="82" fillId="0" borderId="14" xfId="0" applyFont="1" applyBorder="1" applyAlignment="1">
      <alignment horizontal="right" vertical="center"/>
    </xf>
    <xf numFmtId="0" fontId="82" fillId="5" borderId="12" xfId="0" applyFont="1" applyFill="1" applyBorder="1" applyAlignment="1">
      <alignment horizontal="left" vertical="center"/>
    </xf>
    <xf numFmtId="0" fontId="82" fillId="12" borderId="27" xfId="0" applyFont="1" applyFill="1" applyBorder="1" applyAlignment="1">
      <alignment horizontal="center" vertical="center"/>
    </xf>
    <xf numFmtId="0" fontId="82" fillId="12" borderId="13" xfId="0" applyFont="1" applyFill="1" applyBorder="1" applyAlignment="1">
      <alignment horizontal="center" vertical="center"/>
    </xf>
    <xf numFmtId="0" fontId="88" fillId="0" borderId="27" xfId="0" applyFont="1" applyBorder="1" applyAlignment="1">
      <alignment horizontal="center" vertical="center"/>
    </xf>
    <xf numFmtId="0" fontId="88" fillId="0" borderId="13" xfId="0" applyFont="1" applyBorder="1" applyAlignment="1">
      <alignment horizontal="center" vertical="center"/>
    </xf>
    <xf numFmtId="0" fontId="88" fillId="12" borderId="21" xfId="0" applyFont="1" applyFill="1" applyBorder="1" applyAlignment="1">
      <alignment horizontal="center" vertical="center"/>
    </xf>
    <xf numFmtId="0" fontId="88" fillId="12" borderId="5" xfId="0" applyFont="1" applyFill="1" applyBorder="1" applyAlignment="1">
      <alignment horizontal="center" vertical="center"/>
    </xf>
    <xf numFmtId="0" fontId="67" fillId="0" borderId="0" xfId="0" applyFont="1" applyAlignment="1">
      <alignment horizontal="center" vertical="center"/>
    </xf>
    <xf numFmtId="0" fontId="88" fillId="12" borderId="19" xfId="0" applyFont="1" applyFill="1" applyBorder="1" applyAlignment="1">
      <alignment horizontal="center" vertical="center"/>
    </xf>
    <xf numFmtId="0" fontId="88" fillId="12" borderId="16" xfId="0" applyFont="1" applyFill="1" applyBorder="1" applyAlignment="1">
      <alignment horizontal="center" vertical="center"/>
    </xf>
    <xf numFmtId="0" fontId="88" fillId="12" borderId="18" xfId="0" applyFont="1" applyFill="1" applyBorder="1" applyAlignment="1">
      <alignment horizontal="center" vertical="center"/>
    </xf>
    <xf numFmtId="0" fontId="88" fillId="12" borderId="12" xfId="0" applyFont="1" applyFill="1" applyBorder="1" applyAlignment="1">
      <alignment horizontal="center" vertical="center"/>
    </xf>
    <xf numFmtId="186" fontId="88" fillId="12" borderId="18" xfId="0" applyNumberFormat="1" applyFont="1" applyFill="1" applyBorder="1" applyAlignment="1">
      <alignment horizontal="center" vertical="center"/>
    </xf>
    <xf numFmtId="41" fontId="88" fillId="12" borderId="18" xfId="0" applyNumberFormat="1" applyFont="1" applyFill="1" applyBorder="1" applyAlignment="1">
      <alignment horizontal="center" vertical="center"/>
    </xf>
    <xf numFmtId="0" fontId="32" fillId="0" borderId="0" xfId="0" applyFont="1" applyAlignment="1">
      <alignment horizontal="center" vertical="center"/>
    </xf>
    <xf numFmtId="0" fontId="88" fillId="12" borderId="18" xfId="0" applyFont="1" applyFill="1" applyBorder="1" applyAlignment="1">
      <alignment horizontal="center" vertical="center" wrapText="1"/>
    </xf>
    <xf numFmtId="0" fontId="77" fillId="14" borderId="70" xfId="0" applyFont="1" applyFill="1" applyBorder="1" applyAlignment="1" applyProtection="1">
      <alignment horizontal="center" vertical="center"/>
      <protection hidden="1"/>
    </xf>
    <xf numFmtId="0" fontId="77" fillId="14" borderId="8" xfId="0" applyFont="1" applyFill="1" applyBorder="1" applyAlignment="1" applyProtection="1">
      <alignment horizontal="center" vertical="center"/>
      <protection hidden="1"/>
    </xf>
    <xf numFmtId="0" fontId="77" fillId="14" borderId="10" xfId="0" applyFont="1" applyFill="1" applyBorder="1" applyAlignment="1" applyProtection="1">
      <alignment horizontal="center" vertical="center"/>
      <protection hidden="1"/>
    </xf>
    <xf numFmtId="0" fontId="73" fillId="5" borderId="14" xfId="0" applyFont="1" applyFill="1" applyBorder="1" applyAlignment="1">
      <alignment horizontal="center" vertical="center"/>
    </xf>
    <xf numFmtId="0" fontId="74" fillId="5" borderId="1" xfId="0" applyFont="1" applyFill="1" applyBorder="1" applyAlignment="1">
      <alignment horizontal="center" vertical="center" wrapText="1"/>
    </xf>
    <xf numFmtId="209" fontId="74" fillId="5" borderId="1" xfId="0" applyNumberFormat="1" applyFont="1" applyFill="1" applyBorder="1" applyAlignment="1">
      <alignment horizontal="center" vertical="center" wrapText="1"/>
    </xf>
    <xf numFmtId="0" fontId="51" fillId="0" borderId="51" xfId="0" applyFont="1" applyBorder="1" applyAlignment="1">
      <alignment horizontal="center" vertical="center"/>
    </xf>
    <xf numFmtId="0" fontId="51" fillId="0" borderId="5" xfId="0" applyFont="1" applyBorder="1" applyAlignment="1">
      <alignment horizontal="center" vertical="center"/>
    </xf>
    <xf numFmtId="0" fontId="51" fillId="0" borderId="27" xfId="0" applyFont="1" applyBorder="1" applyAlignment="1">
      <alignment horizontal="center" vertical="center"/>
    </xf>
    <xf numFmtId="0" fontId="70" fillId="0" borderId="0" xfId="0" applyFont="1" applyAlignment="1">
      <alignment horizontal="center" vertical="center"/>
    </xf>
    <xf numFmtId="0" fontId="6" fillId="3" borderId="21" xfId="0" applyFont="1" applyFill="1" applyBorder="1" applyAlignment="1">
      <alignment horizontal="center" vertical="center" shrinkToFit="1"/>
    </xf>
    <xf numFmtId="0" fontId="6" fillId="3" borderId="5" xfId="0" applyFont="1" applyFill="1" applyBorder="1" applyAlignment="1">
      <alignment horizontal="center" vertical="center" shrinkToFit="1"/>
    </xf>
    <xf numFmtId="0" fontId="6" fillId="3" borderId="18" xfId="0" applyFont="1" applyFill="1" applyBorder="1" applyAlignment="1">
      <alignment horizontal="center" vertical="center" wrapText="1" shrinkToFit="1"/>
    </xf>
    <xf numFmtId="0" fontId="6" fillId="3" borderId="12" xfId="0" applyFont="1" applyFill="1" applyBorder="1" applyAlignment="1">
      <alignment horizontal="center" vertical="center" wrapText="1" shrinkToFit="1"/>
    </xf>
    <xf numFmtId="0" fontId="6" fillId="3" borderId="18" xfId="0" applyFont="1" applyFill="1" applyBorder="1" applyAlignment="1">
      <alignment horizontal="center" vertical="center" shrinkToFit="1"/>
    </xf>
    <xf numFmtId="0" fontId="6" fillId="3" borderId="19" xfId="0" applyFont="1" applyFill="1" applyBorder="1" applyAlignment="1">
      <alignment horizontal="center" vertical="center" shrinkToFit="1"/>
    </xf>
    <xf numFmtId="0" fontId="6" fillId="3" borderId="16" xfId="0" applyFont="1" applyFill="1" applyBorder="1" applyAlignment="1">
      <alignment horizontal="center" vertical="center" shrinkToFit="1"/>
    </xf>
    <xf numFmtId="0" fontId="1" fillId="0" borderId="14" xfId="0" applyFont="1" applyBorder="1" applyAlignment="1">
      <alignment horizontal="left" vertical="center"/>
    </xf>
    <xf numFmtId="0" fontId="1" fillId="0" borderId="49" xfId="0" applyFont="1" applyBorder="1" applyAlignment="1">
      <alignment horizontal="center" vertical="center" wrapText="1"/>
    </xf>
    <xf numFmtId="0" fontId="1" fillId="0" borderId="50" xfId="0" applyFont="1" applyBorder="1" applyAlignment="1">
      <alignment horizontal="center" vertical="center" wrapText="1"/>
    </xf>
    <xf numFmtId="0" fontId="1" fillId="0" borderId="51" xfId="0" applyFont="1" applyBorder="1" applyAlignment="1">
      <alignment horizontal="center" vertical="center" wrapText="1"/>
    </xf>
  </cellXfs>
  <cellStyles count="2">
    <cellStyle name="쉼표 [0]" xfId="1" builtinId="6"/>
    <cellStyle name="표준" xfId="0" builtinId="0"/>
  </cellStyles>
  <dxfs count="2">
    <dxf>
      <font>
        <condense val="0"/>
        <extend val="0"/>
        <color indexed="9"/>
      </font>
    </dxf>
    <dxf>
      <font>
        <condense val="0"/>
        <extend val="0"/>
        <color indexed="9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trlProps/ctrlProp1.xml><?xml version="1.0" encoding="utf-8"?>
<formControlPr xmlns="http://schemas.microsoft.com/office/spreadsheetml/2009/9/main" objectType="Radio" firstButton="1" lockText="1" noThreeD="1"/>
</file>

<file path=xl/ctrlProps/ctrlProp10.xml><?xml version="1.0" encoding="utf-8"?>
<formControlPr xmlns="http://schemas.microsoft.com/office/spreadsheetml/2009/9/main" objectType="Radio" lockText="1" noThreeD="1"/>
</file>

<file path=xl/ctrlProps/ctrlProp11.xml><?xml version="1.0" encoding="utf-8"?>
<formControlPr xmlns="http://schemas.microsoft.com/office/spreadsheetml/2009/9/main" objectType="Radio" checked="Checked" firstButton="1" lockText="1" noThreeD="1"/>
</file>

<file path=xl/ctrlProps/ctrlProp12.xml><?xml version="1.0" encoding="utf-8"?>
<formControlPr xmlns="http://schemas.microsoft.com/office/spreadsheetml/2009/9/main" objectType="Radio" lockText="1" noThreeD="1"/>
</file>

<file path=xl/ctrlProps/ctrlProp13.xml><?xml version="1.0" encoding="utf-8"?>
<formControlPr xmlns="http://schemas.microsoft.com/office/spreadsheetml/2009/9/main" objectType="Radio" checked="Checked" firstButton="1" lockText="1" noThreeD="1"/>
</file>

<file path=xl/ctrlProps/ctrlProp14.xml><?xml version="1.0" encoding="utf-8"?>
<formControlPr xmlns="http://schemas.microsoft.com/office/spreadsheetml/2009/9/main" objectType="Radio" lockText="1" noThreeD="1"/>
</file>

<file path=xl/ctrlProps/ctrlProp15.xml><?xml version="1.0" encoding="utf-8"?>
<formControlPr xmlns="http://schemas.microsoft.com/office/spreadsheetml/2009/9/main" objectType="Radio" firstButton="1" lockText="1" noThreeD="1"/>
</file>

<file path=xl/ctrlProps/ctrlProp16.xml><?xml version="1.0" encoding="utf-8"?>
<formControlPr xmlns="http://schemas.microsoft.com/office/spreadsheetml/2009/9/main" objectType="Radio" checked="Checked" lockText="1" noThreeD="1"/>
</file>

<file path=xl/ctrlProps/ctrlProp17.xml><?xml version="1.0" encoding="utf-8"?>
<formControlPr xmlns="http://schemas.microsoft.com/office/spreadsheetml/2009/9/main" objectType="Radio" checked="Checked" firstButton="1" lockText="1" noThreeD="1"/>
</file>

<file path=xl/ctrlProps/ctrlProp18.xml><?xml version="1.0" encoding="utf-8"?>
<formControlPr xmlns="http://schemas.microsoft.com/office/spreadsheetml/2009/9/main" objectType="Radio" lockText="1" noThreeD="1"/>
</file>

<file path=xl/ctrlProps/ctrlProp19.xml><?xml version="1.0" encoding="utf-8"?>
<formControlPr xmlns="http://schemas.microsoft.com/office/spreadsheetml/2009/9/main" objectType="Radio" firstButton="1" lockText="1" noThreeD="1"/>
</file>

<file path=xl/ctrlProps/ctrlProp2.xml><?xml version="1.0" encoding="utf-8"?>
<formControlPr xmlns="http://schemas.microsoft.com/office/spreadsheetml/2009/9/main" objectType="Radio" checked="Checked" lockText="1" noThreeD="1"/>
</file>

<file path=xl/ctrlProps/ctrlProp20.xml><?xml version="1.0" encoding="utf-8"?>
<formControlPr xmlns="http://schemas.microsoft.com/office/spreadsheetml/2009/9/main" objectType="Radio" checked="Checked" lockText="1" noThreeD="1"/>
</file>

<file path=xl/ctrlProps/ctrlProp21.xml><?xml version="1.0" encoding="utf-8"?>
<formControlPr xmlns="http://schemas.microsoft.com/office/spreadsheetml/2009/9/main" objectType="Radio" checked="Checked" firstButton="1" lockText="1" noThreeD="1"/>
</file>

<file path=xl/ctrlProps/ctrlProp22.xml><?xml version="1.0" encoding="utf-8"?>
<formControlPr xmlns="http://schemas.microsoft.com/office/spreadsheetml/2009/9/main" objectType="Radio" lockText="1" noThreeD="1"/>
</file>

<file path=xl/ctrlProps/ctrlProp23.xml><?xml version="1.0" encoding="utf-8"?>
<formControlPr xmlns="http://schemas.microsoft.com/office/spreadsheetml/2009/9/main" objectType="Radio" firstButton="1" lockText="1" noThreeD="1"/>
</file>

<file path=xl/ctrlProps/ctrlProp24.xml><?xml version="1.0" encoding="utf-8"?>
<formControlPr xmlns="http://schemas.microsoft.com/office/spreadsheetml/2009/9/main" objectType="Radio" checked="Checked" lockText="1" noThreeD="1"/>
</file>

<file path=xl/ctrlProps/ctrlProp3.xml><?xml version="1.0" encoding="utf-8"?>
<formControlPr xmlns="http://schemas.microsoft.com/office/spreadsheetml/2009/9/main" objectType="Radio" firstButton="1" lockText="1" noThreeD="1"/>
</file>

<file path=xl/ctrlProps/ctrlProp4.xml><?xml version="1.0" encoding="utf-8"?>
<formControlPr xmlns="http://schemas.microsoft.com/office/spreadsheetml/2009/9/main" objectType="Radio" checked="Checked" lockText="1" noThreeD="1"/>
</file>

<file path=xl/ctrlProps/ctrlProp5.xml><?xml version="1.0" encoding="utf-8"?>
<formControlPr xmlns="http://schemas.microsoft.com/office/spreadsheetml/2009/9/main" objectType="Radio" firstButton="1" lockText="1" noThreeD="1"/>
</file>

<file path=xl/ctrlProps/ctrlProp6.xml><?xml version="1.0" encoding="utf-8"?>
<formControlPr xmlns="http://schemas.microsoft.com/office/spreadsheetml/2009/9/main" objectType="Radio" checked="Checked" lockText="1" noThreeD="1"/>
</file>

<file path=xl/ctrlProps/ctrlProp7.xml><?xml version="1.0" encoding="utf-8"?>
<formControlPr xmlns="http://schemas.microsoft.com/office/spreadsheetml/2009/9/main" objectType="Radio" firstButton="1" lockText="1" noThreeD="1"/>
</file>

<file path=xl/ctrlProps/ctrlProp8.xml><?xml version="1.0" encoding="utf-8"?>
<formControlPr xmlns="http://schemas.microsoft.com/office/spreadsheetml/2009/9/main" objectType="Radio" checked="Checked" lockText="1" noThreeD="1"/>
</file>

<file path=xl/ctrlProps/ctrlProp9.xml><?xml version="1.0" encoding="utf-8"?>
<formControlPr xmlns="http://schemas.microsoft.com/office/spreadsheetml/2009/9/main" objectType="Radio" checked="Checked" firstButton="1" lockText="1" noThreeD="1"/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238125</xdr:colOff>
          <xdr:row>0</xdr:row>
          <xdr:rowOff>28575</xdr:rowOff>
        </xdr:from>
        <xdr:to>
          <xdr:col>1</xdr:col>
          <xdr:colOff>723900</xdr:colOff>
          <xdr:row>0</xdr:row>
          <xdr:rowOff>266700</xdr:rowOff>
        </xdr:to>
        <xdr:sp macro="" textlink="">
          <xdr:nvSpPr>
            <xdr:cNvPr id="64518" name="Option Button 6" hidden="1">
              <a:extLst>
                <a:ext uri="{63B3BB69-23CF-44E3-9099-C40C66FF867C}">
                  <a14:compatExt spid="_x0000_s64518"/>
                </a:ext>
                <a:ext uri="{FF2B5EF4-FFF2-40B4-BE49-F238E27FC236}">
                  <a16:creationId xmlns:a16="http://schemas.microsoft.com/office/drawing/2014/main" id="{00000000-0008-0000-0000-000006F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0</xdr:row>
          <xdr:rowOff>47625</xdr:rowOff>
        </xdr:from>
        <xdr:to>
          <xdr:col>2</xdr:col>
          <xdr:colOff>638175</xdr:colOff>
          <xdr:row>1</xdr:row>
          <xdr:rowOff>0</xdr:rowOff>
        </xdr:to>
        <xdr:sp macro="" textlink="">
          <xdr:nvSpPr>
            <xdr:cNvPr id="64519" name="Option Button 7" hidden="1">
              <a:extLst>
                <a:ext uri="{63B3BB69-23CF-44E3-9099-C40C66FF867C}">
                  <a14:compatExt spid="_x0000_s64519"/>
                </a:ext>
                <a:ext uri="{FF2B5EF4-FFF2-40B4-BE49-F238E27FC236}">
                  <a16:creationId xmlns:a16="http://schemas.microsoft.com/office/drawing/2014/main" id="{00000000-0008-0000-0000-000007F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238125</xdr:colOff>
          <xdr:row>0</xdr:row>
          <xdr:rowOff>28575</xdr:rowOff>
        </xdr:from>
        <xdr:to>
          <xdr:col>1</xdr:col>
          <xdr:colOff>723900</xdr:colOff>
          <xdr:row>0</xdr:row>
          <xdr:rowOff>266700</xdr:rowOff>
        </xdr:to>
        <xdr:sp macro="" textlink="">
          <xdr:nvSpPr>
            <xdr:cNvPr id="62465" name="Option Button 1" hidden="1">
              <a:extLst>
                <a:ext uri="{63B3BB69-23CF-44E3-9099-C40C66FF867C}">
                  <a14:compatExt spid="_x0000_s62465"/>
                </a:ext>
                <a:ext uri="{FF2B5EF4-FFF2-40B4-BE49-F238E27FC236}">
                  <a16:creationId xmlns:a16="http://schemas.microsoft.com/office/drawing/2014/main" id="{00000000-0008-0000-0900-000001F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0</xdr:row>
          <xdr:rowOff>47625</xdr:rowOff>
        </xdr:from>
        <xdr:to>
          <xdr:col>2</xdr:col>
          <xdr:colOff>619125</xdr:colOff>
          <xdr:row>0</xdr:row>
          <xdr:rowOff>276225</xdr:rowOff>
        </xdr:to>
        <xdr:sp macro="" textlink="">
          <xdr:nvSpPr>
            <xdr:cNvPr id="62466" name="Option Button 2" hidden="1">
              <a:extLst>
                <a:ext uri="{63B3BB69-23CF-44E3-9099-C40C66FF867C}">
                  <a14:compatExt spid="_x0000_s62466"/>
                </a:ext>
                <a:ext uri="{FF2B5EF4-FFF2-40B4-BE49-F238E27FC236}">
                  <a16:creationId xmlns:a16="http://schemas.microsoft.com/office/drawing/2014/main" id="{00000000-0008-0000-0900-000002F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238125</xdr:colOff>
          <xdr:row>0</xdr:row>
          <xdr:rowOff>28575</xdr:rowOff>
        </xdr:from>
        <xdr:to>
          <xdr:col>1</xdr:col>
          <xdr:colOff>723900</xdr:colOff>
          <xdr:row>0</xdr:row>
          <xdr:rowOff>266700</xdr:rowOff>
        </xdr:to>
        <xdr:sp macro="" textlink="">
          <xdr:nvSpPr>
            <xdr:cNvPr id="10241" name="Option Button 1" hidden="1">
              <a:extLst>
                <a:ext uri="{63B3BB69-23CF-44E3-9099-C40C66FF867C}">
                  <a14:compatExt spid="_x0000_s10241"/>
                </a:ext>
                <a:ext uri="{FF2B5EF4-FFF2-40B4-BE49-F238E27FC236}">
                  <a16:creationId xmlns:a16="http://schemas.microsoft.com/office/drawing/2014/main" id="{00000000-0008-0000-0A00-000001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0</xdr:row>
          <xdr:rowOff>47625</xdr:rowOff>
        </xdr:from>
        <xdr:to>
          <xdr:col>2</xdr:col>
          <xdr:colOff>647700</xdr:colOff>
          <xdr:row>0</xdr:row>
          <xdr:rowOff>257175</xdr:rowOff>
        </xdr:to>
        <xdr:sp macro="" textlink="">
          <xdr:nvSpPr>
            <xdr:cNvPr id="10242" name="Option Button 2" hidden="1">
              <a:extLst>
                <a:ext uri="{63B3BB69-23CF-44E3-9099-C40C66FF867C}">
                  <a14:compatExt spid="_x0000_s10242"/>
                </a:ext>
                <a:ext uri="{FF2B5EF4-FFF2-40B4-BE49-F238E27FC236}">
                  <a16:creationId xmlns:a16="http://schemas.microsoft.com/office/drawing/2014/main" id="{00000000-0008-0000-0A00-000002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</xdr:wsDr>
</file>

<file path=xl/drawings/drawing1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238125</xdr:colOff>
          <xdr:row>0</xdr:row>
          <xdr:rowOff>28575</xdr:rowOff>
        </xdr:from>
        <xdr:to>
          <xdr:col>1</xdr:col>
          <xdr:colOff>723900</xdr:colOff>
          <xdr:row>0</xdr:row>
          <xdr:rowOff>266700</xdr:rowOff>
        </xdr:to>
        <xdr:sp macro="" textlink="">
          <xdr:nvSpPr>
            <xdr:cNvPr id="76801" name="Option Button 1" hidden="1">
              <a:extLst>
                <a:ext uri="{63B3BB69-23CF-44E3-9099-C40C66FF867C}">
                  <a14:compatExt spid="_x0000_s76801"/>
                </a:ext>
                <a:ext uri="{FF2B5EF4-FFF2-40B4-BE49-F238E27FC236}">
                  <a16:creationId xmlns:a16="http://schemas.microsoft.com/office/drawing/2014/main" id="{00000000-0008-0000-0B00-0000012C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0</xdr:row>
          <xdr:rowOff>47625</xdr:rowOff>
        </xdr:from>
        <xdr:to>
          <xdr:col>2</xdr:col>
          <xdr:colOff>628650</xdr:colOff>
          <xdr:row>0</xdr:row>
          <xdr:rowOff>257175</xdr:rowOff>
        </xdr:to>
        <xdr:sp macro="" textlink="">
          <xdr:nvSpPr>
            <xdr:cNvPr id="76802" name="Option Button 2" hidden="1">
              <a:extLst>
                <a:ext uri="{63B3BB69-23CF-44E3-9099-C40C66FF867C}">
                  <a14:compatExt spid="_x0000_s76802"/>
                </a:ext>
                <a:ext uri="{FF2B5EF4-FFF2-40B4-BE49-F238E27FC236}">
                  <a16:creationId xmlns:a16="http://schemas.microsoft.com/office/drawing/2014/main" id="{00000000-0008-0000-0B00-0000022C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267260</xdr:colOff>
      <xdr:row>0</xdr:row>
      <xdr:rowOff>0</xdr:rowOff>
    </xdr:from>
    <xdr:to>
      <xdr:col>0</xdr:col>
      <xdr:colOff>547407</xdr:colOff>
      <xdr:row>0</xdr:row>
      <xdr:rowOff>180974</xdr:rowOff>
    </xdr:to>
    <xdr:sp macro="[0]!오" textlink="">
      <xdr:nvSpPr>
        <xdr:cNvPr id="2" name="직사각형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SpPr/>
      </xdr:nvSpPr>
      <xdr:spPr bwMode="auto">
        <a:xfrm>
          <a:off x="267260" y="0"/>
          <a:ext cx="280147" cy="180974"/>
        </a:xfrm>
        <a:prstGeom prst="rect">
          <a:avLst/>
        </a:prstGeom>
        <a:ln>
          <a:headEnd type="triangle" w="med" len="med"/>
          <a:tailEnd type="triangle" w="med" len="med"/>
        </a:ln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ko-KR" altLang="en-US"/>
        </a:p>
      </xdr:txBody>
    </xdr:sp>
    <xdr:clientData/>
  </xdr:twoCellAnchor>
  <xdr:twoCellAnchor>
    <xdr:from>
      <xdr:col>1</xdr:col>
      <xdr:colOff>248210</xdr:colOff>
      <xdr:row>0</xdr:row>
      <xdr:rowOff>5603</xdr:rowOff>
    </xdr:from>
    <xdr:to>
      <xdr:col>1</xdr:col>
      <xdr:colOff>528357</xdr:colOff>
      <xdr:row>0</xdr:row>
      <xdr:rowOff>200025</xdr:rowOff>
    </xdr:to>
    <xdr:sp macro="[0]!엑스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SpPr/>
      </xdr:nvSpPr>
      <xdr:spPr bwMode="auto">
        <a:xfrm>
          <a:off x="934010" y="5603"/>
          <a:ext cx="280147" cy="194422"/>
        </a:xfrm>
        <a:prstGeom prst="rect">
          <a:avLst/>
        </a:prstGeom>
        <a:ln>
          <a:headEnd type="triangle" w="med" len="med"/>
          <a:tailEnd type="triangle" w="med" len="med"/>
        </a:ln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ko-KR" altLang="en-US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247650</xdr:colOff>
          <xdr:row>0</xdr:row>
          <xdr:rowOff>28575</xdr:rowOff>
        </xdr:from>
        <xdr:to>
          <xdr:col>1</xdr:col>
          <xdr:colOff>733425</xdr:colOff>
          <xdr:row>0</xdr:row>
          <xdr:rowOff>266700</xdr:rowOff>
        </xdr:to>
        <xdr:sp macro="" textlink="">
          <xdr:nvSpPr>
            <xdr:cNvPr id="60311" name="Option Button 919" hidden="1">
              <a:extLst>
                <a:ext uri="{63B3BB69-23CF-44E3-9099-C40C66FF867C}">
                  <a14:compatExt spid="_x0000_s60311"/>
                </a:ext>
                <a:ext uri="{FF2B5EF4-FFF2-40B4-BE49-F238E27FC236}">
                  <a16:creationId xmlns:a16="http://schemas.microsoft.com/office/drawing/2014/main" id="{00000000-0008-0000-0100-000097E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0</xdr:row>
          <xdr:rowOff>0</xdr:rowOff>
        </xdr:from>
        <xdr:to>
          <xdr:col>2</xdr:col>
          <xdr:colOff>638175</xdr:colOff>
          <xdr:row>0</xdr:row>
          <xdr:rowOff>361950</xdr:rowOff>
        </xdr:to>
        <xdr:sp macro="" textlink="">
          <xdr:nvSpPr>
            <xdr:cNvPr id="60312" name="Option Button 920" hidden="1">
              <a:extLst>
                <a:ext uri="{63B3BB69-23CF-44E3-9099-C40C66FF867C}">
                  <a14:compatExt spid="_x0000_s60312"/>
                </a:ext>
                <a:ext uri="{FF2B5EF4-FFF2-40B4-BE49-F238E27FC236}">
                  <a16:creationId xmlns:a16="http://schemas.microsoft.com/office/drawing/2014/main" id="{00000000-0008-0000-0100-000098EB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  <xdr:twoCellAnchor editAs="oneCell">
    <xdr:from>
      <xdr:col>21</xdr:col>
      <xdr:colOff>67236</xdr:colOff>
      <xdr:row>29</xdr:row>
      <xdr:rowOff>235323</xdr:rowOff>
    </xdr:from>
    <xdr:to>
      <xdr:col>25</xdr:col>
      <xdr:colOff>47123</xdr:colOff>
      <xdr:row>32</xdr:row>
      <xdr:rowOff>49840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8765" y="12259235"/>
          <a:ext cx="786711" cy="688576"/>
        </a:xfrm>
        <a:prstGeom prst="rect">
          <a:avLst/>
        </a:prstGeom>
      </xdr:spPr>
    </xdr:pic>
    <xdr:clientData/>
  </xdr:twoCellAnchor>
  <xdr:twoCellAnchor editAs="oneCell">
    <xdr:from>
      <xdr:col>20</xdr:col>
      <xdr:colOff>106456</xdr:colOff>
      <xdr:row>11</xdr:row>
      <xdr:rowOff>5602</xdr:rowOff>
    </xdr:from>
    <xdr:to>
      <xdr:col>24</xdr:col>
      <xdr:colOff>86344</xdr:colOff>
      <xdr:row>12</xdr:row>
      <xdr:rowOff>10619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6280" y="5743014"/>
          <a:ext cx="786711" cy="68857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238125</xdr:colOff>
          <xdr:row>0</xdr:row>
          <xdr:rowOff>28575</xdr:rowOff>
        </xdr:from>
        <xdr:to>
          <xdr:col>1</xdr:col>
          <xdr:colOff>533400</xdr:colOff>
          <xdr:row>0</xdr:row>
          <xdr:rowOff>266700</xdr:rowOff>
        </xdr:to>
        <xdr:sp macro="" textlink="">
          <xdr:nvSpPr>
            <xdr:cNvPr id="100234" name="Option Button 1930" hidden="1">
              <a:extLst>
                <a:ext uri="{63B3BB69-23CF-44E3-9099-C40C66FF867C}">
                  <a14:compatExt spid="_x0000_s100234"/>
                </a:ext>
                <a:ext uri="{FF2B5EF4-FFF2-40B4-BE49-F238E27FC236}">
                  <a16:creationId xmlns:a16="http://schemas.microsoft.com/office/drawing/2014/main" id="{00000000-0008-0000-0200-00008A87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142875</xdr:colOff>
          <xdr:row>0</xdr:row>
          <xdr:rowOff>47625</xdr:rowOff>
        </xdr:from>
        <xdr:to>
          <xdr:col>2</xdr:col>
          <xdr:colOff>533400</xdr:colOff>
          <xdr:row>0</xdr:row>
          <xdr:rowOff>295275</xdr:rowOff>
        </xdr:to>
        <xdr:sp macro="" textlink="">
          <xdr:nvSpPr>
            <xdr:cNvPr id="100235" name="Option Button 1931" hidden="1">
              <a:extLst>
                <a:ext uri="{63B3BB69-23CF-44E3-9099-C40C66FF867C}">
                  <a14:compatExt spid="_x0000_s100235"/>
                </a:ext>
                <a:ext uri="{FF2B5EF4-FFF2-40B4-BE49-F238E27FC236}">
                  <a16:creationId xmlns:a16="http://schemas.microsoft.com/office/drawing/2014/main" id="{00000000-0008-0000-0200-00008B87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238125</xdr:colOff>
          <xdr:row>0</xdr:row>
          <xdr:rowOff>28575</xdr:rowOff>
        </xdr:from>
        <xdr:to>
          <xdr:col>1</xdr:col>
          <xdr:colOff>723900</xdr:colOff>
          <xdr:row>0</xdr:row>
          <xdr:rowOff>266700</xdr:rowOff>
        </xdr:to>
        <xdr:sp macro="" textlink="">
          <xdr:nvSpPr>
            <xdr:cNvPr id="114689" name="Option Button 1" hidden="1">
              <a:extLst>
                <a:ext uri="{63B3BB69-23CF-44E3-9099-C40C66FF867C}">
                  <a14:compatExt spid="_x0000_s114689"/>
                </a:ext>
                <a:ext uri="{FF2B5EF4-FFF2-40B4-BE49-F238E27FC236}">
                  <a16:creationId xmlns:a16="http://schemas.microsoft.com/office/drawing/2014/main" id="{00000000-0008-0000-0300-000001C0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0</xdr:row>
          <xdr:rowOff>47625</xdr:rowOff>
        </xdr:from>
        <xdr:to>
          <xdr:col>2</xdr:col>
          <xdr:colOff>647700</xdr:colOff>
          <xdr:row>0</xdr:row>
          <xdr:rowOff>266700</xdr:rowOff>
        </xdr:to>
        <xdr:sp macro="" textlink="">
          <xdr:nvSpPr>
            <xdr:cNvPr id="114690" name="Option Button 2" hidden="1">
              <a:extLst>
                <a:ext uri="{63B3BB69-23CF-44E3-9099-C40C66FF867C}">
                  <a14:compatExt spid="_x0000_s114690"/>
                </a:ext>
                <a:ext uri="{FF2B5EF4-FFF2-40B4-BE49-F238E27FC236}">
                  <a16:creationId xmlns:a16="http://schemas.microsoft.com/office/drawing/2014/main" id="{00000000-0008-0000-0300-000002C0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  <xdr:twoCellAnchor>
    <xdr:from>
      <xdr:col>26</xdr:col>
      <xdr:colOff>95251</xdr:colOff>
      <xdr:row>7</xdr:row>
      <xdr:rowOff>123824</xdr:rowOff>
    </xdr:from>
    <xdr:to>
      <xdr:col>29</xdr:col>
      <xdr:colOff>200025</xdr:colOff>
      <xdr:row>9</xdr:row>
      <xdr:rowOff>85725</xdr:rowOff>
    </xdr:to>
    <xdr:sp macro="" textlink="">
      <xdr:nvSpPr>
        <xdr:cNvPr id="7" name="AutoShape 7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>
          <a:spLocks noChangeArrowheads="1"/>
        </xdr:cNvSpPr>
      </xdr:nvSpPr>
      <xdr:spPr bwMode="gray">
        <a:xfrm>
          <a:off x="8401051" y="1809749"/>
          <a:ext cx="904874" cy="342901"/>
        </a:xfrm>
        <a:prstGeom prst="roundRect">
          <a:avLst>
            <a:gd name="adj" fmla="val 50000"/>
          </a:avLst>
        </a:prstGeom>
        <a:noFill/>
        <a:ln w="38100" algn="ctr">
          <a:noFill/>
          <a:round/>
          <a:headEnd/>
          <a:tailEnd/>
        </a:ln>
        <a:effectLst>
          <a:outerShdw blurRad="44450" dist="27940" dir="5400000" algn="ctr">
            <a:srgbClr val="000000">
              <a:alpha val="32000"/>
            </a:srgbClr>
          </a:outerShdw>
        </a:effectLst>
        <a:scene3d>
          <a:camera prst="orthographicFront">
            <a:rot lat="0" lon="0" rev="0"/>
          </a:camera>
          <a:lightRig rig="balanced" dir="t">
            <a:rot lat="0" lon="0" rev="8700000"/>
          </a:lightRig>
        </a:scene3d>
        <a:sp3d>
          <a:bevelT w="190500" h="38100"/>
        </a:sp3d>
      </xdr:spPr>
      <xdr:txBody>
        <a:bodyPr wrap="square" anchor="ctr"/>
        <a:lstStyle>
          <a:defPPr>
            <a:defRPr lang="ko-KR"/>
          </a:defPPr>
          <a:lvl1pPr algn="l" rtl="0" fontAlgn="base" latinLnBrk="1">
            <a:spcBef>
              <a:spcPct val="0"/>
            </a:spcBef>
            <a:spcAft>
              <a:spcPct val="0"/>
            </a:spcAft>
            <a:defRPr kumimoji="1" kern="1200">
              <a:solidFill>
                <a:schemeClr val="tx1"/>
              </a:solidFill>
              <a:latin typeface="굴림" charset="-127"/>
              <a:ea typeface="굴림" charset="-127"/>
              <a:cs typeface="+mn-cs"/>
            </a:defRPr>
          </a:lvl1pPr>
          <a:lvl2pPr marL="457200" algn="l" rtl="0" fontAlgn="base" latinLnBrk="1">
            <a:spcBef>
              <a:spcPct val="0"/>
            </a:spcBef>
            <a:spcAft>
              <a:spcPct val="0"/>
            </a:spcAft>
            <a:defRPr kumimoji="1" kern="1200">
              <a:solidFill>
                <a:schemeClr val="tx1"/>
              </a:solidFill>
              <a:latin typeface="굴림" charset="-127"/>
              <a:ea typeface="굴림" charset="-127"/>
              <a:cs typeface="+mn-cs"/>
            </a:defRPr>
          </a:lvl2pPr>
          <a:lvl3pPr marL="914400" algn="l" rtl="0" fontAlgn="base" latinLnBrk="1">
            <a:spcBef>
              <a:spcPct val="0"/>
            </a:spcBef>
            <a:spcAft>
              <a:spcPct val="0"/>
            </a:spcAft>
            <a:defRPr kumimoji="1" kern="1200">
              <a:solidFill>
                <a:schemeClr val="tx1"/>
              </a:solidFill>
              <a:latin typeface="굴림" charset="-127"/>
              <a:ea typeface="굴림" charset="-127"/>
              <a:cs typeface="+mn-cs"/>
            </a:defRPr>
          </a:lvl3pPr>
          <a:lvl4pPr marL="1371600" algn="l" rtl="0" fontAlgn="base" latinLnBrk="1">
            <a:spcBef>
              <a:spcPct val="0"/>
            </a:spcBef>
            <a:spcAft>
              <a:spcPct val="0"/>
            </a:spcAft>
            <a:defRPr kumimoji="1" kern="1200">
              <a:solidFill>
                <a:schemeClr val="tx1"/>
              </a:solidFill>
              <a:latin typeface="굴림" charset="-127"/>
              <a:ea typeface="굴림" charset="-127"/>
              <a:cs typeface="+mn-cs"/>
            </a:defRPr>
          </a:lvl4pPr>
          <a:lvl5pPr marL="1828800" algn="l" rtl="0" fontAlgn="base" latinLnBrk="1">
            <a:spcBef>
              <a:spcPct val="0"/>
            </a:spcBef>
            <a:spcAft>
              <a:spcPct val="0"/>
            </a:spcAft>
            <a:defRPr kumimoji="1" kern="1200">
              <a:solidFill>
                <a:schemeClr val="tx1"/>
              </a:solidFill>
              <a:latin typeface="굴림" charset="-127"/>
              <a:ea typeface="굴림" charset="-127"/>
              <a:cs typeface="+mn-cs"/>
            </a:defRPr>
          </a:lvl5pPr>
          <a:lvl6pPr marL="2286000" algn="l" defTabSz="914400" rtl="0" eaLnBrk="1" latinLnBrk="1" hangingPunct="1">
            <a:defRPr kumimoji="1" kern="1200">
              <a:solidFill>
                <a:schemeClr val="tx1"/>
              </a:solidFill>
              <a:latin typeface="굴림" charset="-127"/>
              <a:ea typeface="굴림" charset="-127"/>
              <a:cs typeface="+mn-cs"/>
            </a:defRPr>
          </a:lvl6pPr>
          <a:lvl7pPr marL="2743200" algn="l" defTabSz="914400" rtl="0" eaLnBrk="1" latinLnBrk="1" hangingPunct="1">
            <a:defRPr kumimoji="1" kern="1200">
              <a:solidFill>
                <a:schemeClr val="tx1"/>
              </a:solidFill>
              <a:latin typeface="굴림" charset="-127"/>
              <a:ea typeface="굴림" charset="-127"/>
              <a:cs typeface="+mn-cs"/>
            </a:defRPr>
          </a:lvl7pPr>
          <a:lvl8pPr marL="3200400" algn="l" defTabSz="914400" rtl="0" eaLnBrk="1" latinLnBrk="1" hangingPunct="1">
            <a:defRPr kumimoji="1" kern="1200">
              <a:solidFill>
                <a:schemeClr val="tx1"/>
              </a:solidFill>
              <a:latin typeface="굴림" charset="-127"/>
              <a:ea typeface="굴림" charset="-127"/>
              <a:cs typeface="+mn-cs"/>
            </a:defRPr>
          </a:lvl8pPr>
          <a:lvl9pPr marL="3657600" algn="l" defTabSz="914400" rtl="0" eaLnBrk="1" latinLnBrk="1" hangingPunct="1">
            <a:defRPr kumimoji="1" kern="1200">
              <a:solidFill>
                <a:schemeClr val="tx1"/>
              </a:solidFill>
              <a:latin typeface="굴림" charset="-127"/>
              <a:ea typeface="굴림" charset="-127"/>
              <a:cs typeface="+mn-cs"/>
            </a:defRPr>
          </a:lvl9pPr>
        </a:lstStyle>
        <a:p>
          <a:pPr eaLnBrk="0" latinLnBrk="0" hangingPunct="0"/>
          <a:r>
            <a:rPr kumimoji="0" lang="en-US" altLang="ko-KR" sz="1600" b="0">
              <a:solidFill>
                <a:srgbClr val="FF0000"/>
              </a:solidFill>
              <a:latin typeface="HY견고딕" pitchFamily="18" charset="-127"/>
              <a:ea typeface="HY견고딕" pitchFamily="18" charset="-127"/>
            </a:rPr>
            <a:t> </a:t>
          </a:r>
          <a:endParaRPr kumimoji="0" lang="ko-KR" altLang="en-US" sz="1600" b="0">
            <a:solidFill>
              <a:srgbClr val="FF0000"/>
            </a:solidFill>
            <a:latin typeface="HY견고딕" pitchFamily="18" charset="-127"/>
            <a:ea typeface="HY견고딕" pitchFamily="18" charset="-127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238125</xdr:colOff>
          <xdr:row>0</xdr:row>
          <xdr:rowOff>28575</xdr:rowOff>
        </xdr:from>
        <xdr:to>
          <xdr:col>1</xdr:col>
          <xdr:colOff>723900</xdr:colOff>
          <xdr:row>0</xdr:row>
          <xdr:rowOff>266700</xdr:rowOff>
        </xdr:to>
        <xdr:sp macro="" textlink="">
          <xdr:nvSpPr>
            <xdr:cNvPr id="73485" name="Option Button 781" hidden="1">
              <a:extLst>
                <a:ext uri="{63B3BB69-23CF-44E3-9099-C40C66FF867C}">
                  <a14:compatExt spid="_x0000_s73485"/>
                </a:ext>
                <a:ext uri="{FF2B5EF4-FFF2-40B4-BE49-F238E27FC236}">
                  <a16:creationId xmlns:a16="http://schemas.microsoft.com/office/drawing/2014/main" id="{00000000-0008-0000-0400-00000D1F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0</xdr:row>
          <xdr:rowOff>47625</xdr:rowOff>
        </xdr:from>
        <xdr:to>
          <xdr:col>2</xdr:col>
          <xdr:colOff>647700</xdr:colOff>
          <xdr:row>0</xdr:row>
          <xdr:rowOff>266700</xdr:rowOff>
        </xdr:to>
        <xdr:sp macro="" textlink="">
          <xdr:nvSpPr>
            <xdr:cNvPr id="73486" name="Option Button 782" hidden="1">
              <a:extLst>
                <a:ext uri="{63B3BB69-23CF-44E3-9099-C40C66FF867C}">
                  <a14:compatExt spid="_x0000_s73486"/>
                </a:ext>
                <a:ext uri="{FF2B5EF4-FFF2-40B4-BE49-F238E27FC236}">
                  <a16:creationId xmlns:a16="http://schemas.microsoft.com/office/drawing/2014/main" id="{00000000-0008-0000-0400-00000E1F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  <xdr:twoCellAnchor editAs="oneCell">
    <xdr:from>
      <xdr:col>5</xdr:col>
      <xdr:colOff>0</xdr:colOff>
      <xdr:row>7</xdr:row>
      <xdr:rowOff>1</xdr:rowOff>
    </xdr:from>
    <xdr:to>
      <xdr:col>21</xdr:col>
      <xdr:colOff>11206</xdr:colOff>
      <xdr:row>22</xdr:row>
      <xdr:rowOff>74923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11824" y="1692089"/>
          <a:ext cx="4314264" cy="2932422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7</xdr:row>
      <xdr:rowOff>0</xdr:rowOff>
    </xdr:from>
    <xdr:to>
      <xdr:col>37</xdr:col>
      <xdr:colOff>178892</xdr:colOff>
      <xdr:row>22</xdr:row>
      <xdr:rowOff>89647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83824" y="1692088"/>
          <a:ext cx="4213009" cy="294714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85725</xdr:colOff>
          <xdr:row>0</xdr:row>
          <xdr:rowOff>28575</xdr:rowOff>
        </xdr:from>
        <xdr:to>
          <xdr:col>1</xdr:col>
          <xdr:colOff>495300</xdr:colOff>
          <xdr:row>0</xdr:row>
          <xdr:rowOff>228600</xdr:rowOff>
        </xdr:to>
        <xdr:sp macro="" textlink="">
          <xdr:nvSpPr>
            <xdr:cNvPr id="15361" name="Option Button 1" hidden="1">
              <a:extLst>
                <a:ext uri="{63B3BB69-23CF-44E3-9099-C40C66FF867C}">
                  <a14:compatExt spid="_x0000_s15361"/>
                </a:ext>
                <a:ext uri="{FF2B5EF4-FFF2-40B4-BE49-F238E27FC236}">
                  <a16:creationId xmlns:a16="http://schemas.microsoft.com/office/drawing/2014/main" id="{00000000-0008-0000-0500-000001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666750</xdr:colOff>
          <xdr:row>0</xdr:row>
          <xdr:rowOff>47625</xdr:rowOff>
        </xdr:from>
        <xdr:to>
          <xdr:col>2</xdr:col>
          <xdr:colOff>314325</xdr:colOff>
          <xdr:row>0</xdr:row>
          <xdr:rowOff>228600</xdr:rowOff>
        </xdr:to>
        <xdr:sp macro="" textlink="">
          <xdr:nvSpPr>
            <xdr:cNvPr id="15362" name="Option Button 2" hidden="1">
              <a:extLst>
                <a:ext uri="{63B3BB69-23CF-44E3-9099-C40C66FF867C}">
                  <a14:compatExt spid="_x0000_s15362"/>
                </a:ext>
                <a:ext uri="{FF2B5EF4-FFF2-40B4-BE49-F238E27FC236}">
                  <a16:creationId xmlns:a16="http://schemas.microsoft.com/office/drawing/2014/main" id="{00000000-0008-0000-0500-0000023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238125</xdr:colOff>
      <xdr:row>0</xdr:row>
      <xdr:rowOff>28575</xdr:rowOff>
    </xdr:from>
    <xdr:to>
      <xdr:col>1</xdr:col>
      <xdr:colOff>723900</xdr:colOff>
      <xdr:row>0</xdr:row>
      <xdr:rowOff>266700</xdr:rowOff>
    </xdr:to>
    <xdr:sp macro="" textlink="">
      <xdr:nvSpPr>
        <xdr:cNvPr id="2" name="Option Button 4799" hidden="1">
          <a:extLst>
            <a:ext uri="{63B3BB69-23CF-44E3-9099-C40C66FF867C}">
              <a14:compatExt xmlns:a14="http://schemas.microsoft.com/office/drawing/2010/main" spid="_x0000_s105151"/>
            </a:ex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/>
      </xdr:nvSpPr>
      <xdr:spPr>
        <a:xfrm>
          <a:off x="1000125" y="28575"/>
          <a:ext cx="485775" cy="238125"/>
        </a:xfrm>
        <a:prstGeom prst="rect">
          <a:avLst/>
        </a:prstGeom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ko-KR" altLang="en-US" sz="900" b="0" i="0" u="none" strike="noStrike" baseline="0">
              <a:solidFill>
                <a:srgbClr val="000000"/>
              </a:solidFill>
              <a:latin typeface="굴림"/>
              <a:ea typeface="굴림"/>
            </a:rPr>
            <a:t>옵션 단추 </a:t>
          </a:r>
          <a:r>
            <a:rPr lang="en-US" altLang="ko-KR" sz="900" b="0" i="0" u="none" strike="noStrike" baseline="0">
              <a:solidFill>
                <a:srgbClr val="000000"/>
              </a:solidFill>
              <a:latin typeface="굴림"/>
              <a:ea typeface="굴림"/>
            </a:rPr>
            <a:t>4799</a:t>
          </a:r>
        </a:p>
      </xdr:txBody>
    </xdr:sp>
    <xdr:clientData/>
  </xdr:twoCellAnchor>
  <xdr:twoCellAnchor editAs="oneCell">
    <xdr:from>
      <xdr:col>2</xdr:col>
      <xdr:colOff>152400</xdr:colOff>
      <xdr:row>0</xdr:row>
      <xdr:rowOff>47625</xdr:rowOff>
    </xdr:from>
    <xdr:to>
      <xdr:col>2</xdr:col>
      <xdr:colOff>638175</xdr:colOff>
      <xdr:row>1</xdr:row>
      <xdr:rowOff>0</xdr:rowOff>
    </xdr:to>
    <xdr:sp macro="" textlink="">
      <xdr:nvSpPr>
        <xdr:cNvPr id="3" name="Option Button 4800" hidden="1">
          <a:extLst>
            <a:ext uri="{63B3BB69-23CF-44E3-9099-C40C66FF867C}">
              <a14:compatExt xmlns:a14="http://schemas.microsoft.com/office/drawing/2010/main" spid="_x0000_s105152"/>
            </a:ex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SpPr/>
      </xdr:nvSpPr>
      <xdr:spPr>
        <a:xfrm>
          <a:off x="1676400" y="47625"/>
          <a:ext cx="485775" cy="361950"/>
        </a:xfrm>
        <a:prstGeom prst="rect">
          <a:avLst/>
        </a:prstGeom>
      </xdr:spPr>
      <xdr:txBody>
        <a:bodyPr vertOverflow="clip" wrap="square" lIns="27432" tIns="18288" rIns="0" bIns="18288" anchor="ctr" upright="1"/>
        <a:lstStyle/>
        <a:p>
          <a:pPr algn="l" rtl="0">
            <a:defRPr sz="1000"/>
          </a:pPr>
          <a:r>
            <a:rPr lang="ko-KR" altLang="en-US" sz="900" b="0" i="0" u="none" strike="noStrike" baseline="0">
              <a:solidFill>
                <a:srgbClr val="000000"/>
              </a:solidFill>
              <a:latin typeface="굴림"/>
              <a:ea typeface="굴림"/>
            </a:rPr>
            <a:t>옵션 단추 </a:t>
          </a:r>
          <a:r>
            <a:rPr lang="en-US" altLang="ko-KR" sz="900" b="0" i="0" u="none" strike="noStrike" baseline="0">
              <a:solidFill>
                <a:srgbClr val="000000"/>
              </a:solidFill>
              <a:latin typeface="굴림"/>
              <a:ea typeface="굴림"/>
            </a:rPr>
            <a:t>4800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238125</xdr:colOff>
          <xdr:row>0</xdr:row>
          <xdr:rowOff>28575</xdr:rowOff>
        </xdr:from>
        <xdr:to>
          <xdr:col>1</xdr:col>
          <xdr:colOff>723900</xdr:colOff>
          <xdr:row>0</xdr:row>
          <xdr:rowOff>266700</xdr:rowOff>
        </xdr:to>
        <xdr:sp macro="" textlink="">
          <xdr:nvSpPr>
            <xdr:cNvPr id="131073" name="Option Button 1" hidden="1">
              <a:extLst>
                <a:ext uri="{63B3BB69-23CF-44E3-9099-C40C66FF867C}">
                  <a14:compatExt spid="_x0000_s131073"/>
                </a:ext>
                <a:ext uri="{FF2B5EF4-FFF2-40B4-BE49-F238E27FC236}">
                  <a16:creationId xmlns:a16="http://schemas.microsoft.com/office/drawing/2014/main" id="{00000000-0008-0000-0600-00000100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0</xdr:row>
          <xdr:rowOff>47625</xdr:rowOff>
        </xdr:from>
        <xdr:to>
          <xdr:col>2</xdr:col>
          <xdr:colOff>676275</xdr:colOff>
          <xdr:row>0</xdr:row>
          <xdr:rowOff>295275</xdr:rowOff>
        </xdr:to>
        <xdr:sp macro="" textlink="">
          <xdr:nvSpPr>
            <xdr:cNvPr id="131074" name="Option Button 2" hidden="1">
              <a:extLst>
                <a:ext uri="{63B3BB69-23CF-44E3-9099-C40C66FF867C}">
                  <a14:compatExt spid="_x0000_s131074"/>
                </a:ext>
                <a:ext uri="{FF2B5EF4-FFF2-40B4-BE49-F238E27FC236}">
                  <a16:creationId xmlns:a16="http://schemas.microsoft.com/office/drawing/2014/main" id="{00000000-0008-0000-0600-0000020002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238125</xdr:colOff>
          <xdr:row>0</xdr:row>
          <xdr:rowOff>28575</xdr:rowOff>
        </xdr:from>
        <xdr:to>
          <xdr:col>1</xdr:col>
          <xdr:colOff>723900</xdr:colOff>
          <xdr:row>0</xdr:row>
          <xdr:rowOff>266700</xdr:rowOff>
        </xdr:to>
        <xdr:sp macro="" textlink="">
          <xdr:nvSpPr>
            <xdr:cNvPr id="103425" name="Option Button 1" hidden="1">
              <a:extLst>
                <a:ext uri="{63B3BB69-23CF-44E3-9099-C40C66FF867C}">
                  <a14:compatExt spid="_x0000_s103425"/>
                </a:ext>
                <a:ext uri="{FF2B5EF4-FFF2-40B4-BE49-F238E27FC236}">
                  <a16:creationId xmlns:a16="http://schemas.microsoft.com/office/drawing/2014/main" id="{00000000-0008-0000-0700-00000194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152400</xdr:colOff>
          <xdr:row>0</xdr:row>
          <xdr:rowOff>47625</xdr:rowOff>
        </xdr:from>
        <xdr:to>
          <xdr:col>2</xdr:col>
          <xdr:colOff>619125</xdr:colOff>
          <xdr:row>0</xdr:row>
          <xdr:rowOff>276225</xdr:rowOff>
        </xdr:to>
        <xdr:sp macro="" textlink="">
          <xdr:nvSpPr>
            <xdr:cNvPr id="103426" name="Option Button 2" hidden="1">
              <a:extLst>
                <a:ext uri="{63B3BB69-23CF-44E3-9099-C40C66FF867C}">
                  <a14:compatExt spid="_x0000_s103426"/>
                </a:ext>
                <a:ext uri="{FF2B5EF4-FFF2-40B4-BE49-F238E27FC236}">
                  <a16:creationId xmlns:a16="http://schemas.microsoft.com/office/drawing/2014/main" id="{00000000-0008-0000-0700-00000294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</xdr:wsDr>
</file>

<file path=xl/drawings/drawing9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285750</xdr:colOff>
          <xdr:row>0</xdr:row>
          <xdr:rowOff>28575</xdr:rowOff>
        </xdr:from>
        <xdr:to>
          <xdr:col>2</xdr:col>
          <xdr:colOff>38100</xdr:colOff>
          <xdr:row>0</xdr:row>
          <xdr:rowOff>276225</xdr:rowOff>
        </xdr:to>
        <xdr:sp macro="" textlink="">
          <xdr:nvSpPr>
            <xdr:cNvPr id="65537" name="Option Button 1" hidden="1">
              <a:extLst>
                <a:ext uri="{63B3BB69-23CF-44E3-9099-C40C66FF867C}">
                  <a14:compatExt spid="_x0000_s65537"/>
                </a:ext>
                <a:ext uri="{FF2B5EF4-FFF2-40B4-BE49-F238E27FC236}">
                  <a16:creationId xmlns:a16="http://schemas.microsoft.com/office/drawing/2014/main" id="{00000000-0008-0000-0800-00000100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출력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238125</xdr:colOff>
          <xdr:row>0</xdr:row>
          <xdr:rowOff>47625</xdr:rowOff>
        </xdr:from>
        <xdr:to>
          <xdr:col>3</xdr:col>
          <xdr:colOff>0</xdr:colOff>
          <xdr:row>0</xdr:row>
          <xdr:rowOff>276225</xdr:rowOff>
        </xdr:to>
        <xdr:sp macro="" textlink="">
          <xdr:nvSpPr>
            <xdr:cNvPr id="65538" name="Option Button 2" hidden="1">
              <a:extLst>
                <a:ext uri="{63B3BB69-23CF-44E3-9099-C40C66FF867C}">
                  <a14:compatExt spid="_x0000_s65538"/>
                </a:ext>
                <a:ext uri="{FF2B5EF4-FFF2-40B4-BE49-F238E27FC236}">
                  <a16:creationId xmlns:a16="http://schemas.microsoft.com/office/drawing/2014/main" id="{00000000-0008-0000-0800-0000020001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9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27432" tIns="18288" rIns="0" bIns="18288" anchor="ctr" upright="1"/>
            <a:lstStyle/>
            <a:p>
              <a:pPr algn="l" rtl="0">
                <a:defRPr sz="1000"/>
              </a:pPr>
              <a:r>
                <a:rPr lang="ko-KR" altLang="en-US" sz="900" b="0" i="0" u="none" strike="noStrike" baseline="0">
                  <a:solidFill>
                    <a:srgbClr val="000000"/>
                  </a:solidFill>
                  <a:latin typeface="굴림"/>
                  <a:ea typeface="굴림"/>
                </a:rPr>
                <a:t>모두</a:t>
              </a:r>
            </a:p>
          </xdr:txBody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noFill/>
        <a:ln w="19050">
          <a:solidFill>
            <a:srgbClr val="000000"/>
          </a:solidFill>
          <a:round/>
          <a:headEnd type="triangle" w="med" len="med"/>
          <a:tailEnd type="triangle" w="med" len="med"/>
        </a:ln>
      </a:spPr>
      <a:bodyPr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ctrlProp" Target="../ctrlProps/ctrlProp2.xml"/><Relationship Id="rId4" Type="http://schemas.openxmlformats.org/officeDocument/2006/relationships/ctrlProp" Target="../ctrlProps/ctrlProp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Relationship Id="rId5" Type="http://schemas.openxmlformats.org/officeDocument/2006/relationships/ctrlProp" Target="../ctrlProps/ctrlProp20.xml"/><Relationship Id="rId4" Type="http://schemas.openxmlformats.org/officeDocument/2006/relationships/ctrlProp" Target="../ctrlProps/ctrlProp19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Relationship Id="rId5" Type="http://schemas.openxmlformats.org/officeDocument/2006/relationships/ctrlProp" Target="../ctrlProps/ctrlProp22.xml"/><Relationship Id="rId4" Type="http://schemas.openxmlformats.org/officeDocument/2006/relationships/ctrlProp" Target="../ctrlProps/ctrlProp2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2.vml"/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Relationship Id="rId5" Type="http://schemas.openxmlformats.org/officeDocument/2006/relationships/ctrlProp" Target="../ctrlProps/ctrlProp24.xml"/><Relationship Id="rId4" Type="http://schemas.openxmlformats.org/officeDocument/2006/relationships/ctrlProp" Target="../ctrlProps/ctrlProp2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5" Type="http://schemas.openxmlformats.org/officeDocument/2006/relationships/ctrlProp" Target="../ctrlProps/ctrlProp4.xml"/><Relationship Id="rId4" Type="http://schemas.openxmlformats.org/officeDocument/2006/relationships/ctrlProp" Target="../ctrlProps/ctrlProp3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5" Type="http://schemas.openxmlformats.org/officeDocument/2006/relationships/ctrlProp" Target="../ctrlProps/ctrlProp6.xml"/><Relationship Id="rId4" Type="http://schemas.openxmlformats.org/officeDocument/2006/relationships/ctrlProp" Target="../ctrlProps/ctrlProp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Relationship Id="rId5" Type="http://schemas.openxmlformats.org/officeDocument/2006/relationships/ctrlProp" Target="../ctrlProps/ctrlProp8.xml"/><Relationship Id="rId4" Type="http://schemas.openxmlformats.org/officeDocument/2006/relationships/ctrlProp" Target="../ctrlProps/ctrlProp7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Relationship Id="rId5" Type="http://schemas.openxmlformats.org/officeDocument/2006/relationships/ctrlProp" Target="../ctrlProps/ctrlProp10.xml"/><Relationship Id="rId4" Type="http://schemas.openxmlformats.org/officeDocument/2006/relationships/ctrlProp" Target="../ctrlProps/ctrlProp9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Relationship Id="rId5" Type="http://schemas.openxmlformats.org/officeDocument/2006/relationships/ctrlProp" Target="../ctrlProps/ctrlProp12.xml"/><Relationship Id="rId4" Type="http://schemas.openxmlformats.org/officeDocument/2006/relationships/ctrlProp" Target="../ctrlProps/ctrlProp11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Relationship Id="rId5" Type="http://schemas.openxmlformats.org/officeDocument/2006/relationships/ctrlProp" Target="../ctrlProps/ctrlProp14.xml"/><Relationship Id="rId4" Type="http://schemas.openxmlformats.org/officeDocument/2006/relationships/ctrlProp" Target="../ctrlProps/ctrlProp13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Relationship Id="rId5" Type="http://schemas.openxmlformats.org/officeDocument/2006/relationships/ctrlProp" Target="../ctrlProps/ctrlProp16.xml"/><Relationship Id="rId4" Type="http://schemas.openxmlformats.org/officeDocument/2006/relationships/ctrlProp" Target="../ctrlProps/ctrlProp15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Relationship Id="rId5" Type="http://schemas.openxmlformats.org/officeDocument/2006/relationships/ctrlProp" Target="../ctrlProps/ctrlProp18.xml"/><Relationship Id="rId4" Type="http://schemas.openxmlformats.org/officeDocument/2006/relationships/ctrlProp" Target="../ctrlProps/ctrlProp1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tabColor rgb="FFFF0000"/>
  </sheetPr>
  <dimension ref="A1:L460"/>
  <sheetViews>
    <sheetView view="pageBreakPreview" zoomScaleNormal="100" zoomScaleSheetLayoutView="100" workbookViewId="0">
      <selection activeCell="E11" sqref="E11:F11"/>
    </sheetView>
  </sheetViews>
  <sheetFormatPr defaultRowHeight="13.5"/>
  <cols>
    <col min="1" max="3" width="8.88671875" style="81"/>
    <col min="4" max="4" width="12.6640625" style="81" customWidth="1"/>
    <col min="5" max="8" width="15.6640625" style="81" customWidth="1"/>
    <col min="9" max="16384" width="8.88671875" style="81"/>
  </cols>
  <sheetData>
    <row r="1" spans="1:12" ht="22.5" customHeight="1">
      <c r="A1" s="81">
        <v>1</v>
      </c>
      <c r="B1" s="81">
        <v>1</v>
      </c>
    </row>
    <row r="2" spans="1:12" ht="25.5">
      <c r="A2" s="144" t="s">
        <v>247</v>
      </c>
      <c r="B2" s="81">
        <v>1</v>
      </c>
      <c r="D2" s="498" t="s">
        <v>90</v>
      </c>
      <c r="E2" s="499"/>
      <c r="F2" s="499"/>
      <c r="G2" s="499"/>
      <c r="H2" s="500"/>
    </row>
    <row r="3" spans="1:12" ht="20.100000000000001" customHeight="1">
      <c r="B3" s="81">
        <v>1</v>
      </c>
      <c r="D3" s="87" t="s">
        <v>23</v>
      </c>
      <c r="E3" s="501" t="s">
        <v>24</v>
      </c>
      <c r="F3" s="501"/>
      <c r="G3" s="501"/>
      <c r="H3" s="88" t="s">
        <v>9</v>
      </c>
    </row>
    <row r="4" spans="1:12" ht="20.100000000000001" customHeight="1">
      <c r="B4" s="81">
        <v>1</v>
      </c>
      <c r="D4" s="87" t="s">
        <v>87</v>
      </c>
      <c r="E4" s="89" t="s">
        <v>330</v>
      </c>
      <c r="F4" s="89"/>
      <c r="G4" s="89"/>
      <c r="H4" s="90"/>
    </row>
    <row r="5" spans="1:12" ht="20.100000000000001" customHeight="1">
      <c r="B5" s="81">
        <v>1</v>
      </c>
      <c r="D5" s="87" t="s">
        <v>25</v>
      </c>
      <c r="E5" s="91" t="s">
        <v>298</v>
      </c>
      <c r="F5" s="92"/>
      <c r="G5" s="93"/>
      <c r="H5" s="88"/>
    </row>
    <row r="6" spans="1:12" ht="20.100000000000001" customHeight="1">
      <c r="B6" s="81">
        <v>1</v>
      </c>
      <c r="D6" s="87" t="s">
        <v>26</v>
      </c>
      <c r="E6" s="89" t="s">
        <v>329</v>
      </c>
      <c r="F6" s="89"/>
      <c r="G6" s="89"/>
      <c r="H6" s="88"/>
      <c r="K6" s="144" t="s">
        <v>326</v>
      </c>
      <c r="L6" s="81" t="e">
        <f>#REF!</f>
        <v>#REF!</v>
      </c>
    </row>
    <row r="7" spans="1:12" ht="20.100000000000001" customHeight="1">
      <c r="B7" s="81">
        <v>1</v>
      </c>
      <c r="D7" s="87" t="s">
        <v>27</v>
      </c>
      <c r="E7" s="94">
        <v>60</v>
      </c>
      <c r="F7" s="95"/>
      <c r="G7" s="96"/>
      <c r="H7" s="88"/>
    </row>
    <row r="8" spans="1:12" ht="20.100000000000001" customHeight="1">
      <c r="B8" s="81">
        <v>1</v>
      </c>
      <c r="D8" s="87" t="s">
        <v>28</v>
      </c>
      <c r="E8" s="94" t="s">
        <v>320</v>
      </c>
      <c r="F8" s="97"/>
      <c r="G8" s="98"/>
      <c r="H8" s="88"/>
    </row>
    <row r="9" spans="1:12" ht="20.100000000000001" customHeight="1">
      <c r="B9" s="81">
        <v>1</v>
      </c>
      <c r="D9" s="87" t="s">
        <v>29</v>
      </c>
      <c r="E9" s="504"/>
      <c r="F9" s="505"/>
      <c r="G9" s="98"/>
      <c r="H9" s="88"/>
      <c r="K9" s="83"/>
    </row>
    <row r="10" spans="1:12" ht="20.100000000000001" customHeight="1">
      <c r="B10" s="81">
        <v>1</v>
      </c>
      <c r="D10" s="87" t="s">
        <v>30</v>
      </c>
      <c r="E10" s="504"/>
      <c r="F10" s="505"/>
      <c r="G10" s="98"/>
      <c r="H10" s="88"/>
    </row>
    <row r="11" spans="1:12" ht="20.100000000000001" customHeight="1">
      <c r="B11" s="81">
        <v>1</v>
      </c>
      <c r="D11" s="87" t="s">
        <v>3</v>
      </c>
      <c r="E11" s="503"/>
      <c r="F11" s="505"/>
      <c r="G11" s="98"/>
      <c r="H11" s="88"/>
    </row>
    <row r="12" spans="1:12" ht="20.100000000000001" customHeight="1">
      <c r="B12" s="81">
        <v>1</v>
      </c>
      <c r="D12" s="87" t="s">
        <v>31</v>
      </c>
      <c r="E12" s="99">
        <f>'③ 내역서'!H22</f>
        <v>69.55</v>
      </c>
      <c r="F12" s="100" t="s">
        <v>0</v>
      </c>
      <c r="G12" s="98"/>
      <c r="H12" s="88"/>
    </row>
    <row r="13" spans="1:12" ht="20.100000000000001" customHeight="1">
      <c r="B13" s="81">
        <v>1</v>
      </c>
      <c r="D13" s="87" t="s">
        <v>32</v>
      </c>
      <c r="E13" s="503" t="s">
        <v>321</v>
      </c>
      <c r="F13" s="503"/>
      <c r="G13" s="503"/>
      <c r="H13" s="88"/>
    </row>
    <row r="14" spans="1:12" ht="20.100000000000001" customHeight="1">
      <c r="B14" s="81">
        <v>1</v>
      </c>
      <c r="D14" s="101" t="s">
        <v>33</v>
      </c>
      <c r="E14" s="502" t="s">
        <v>322</v>
      </c>
      <c r="F14" s="502"/>
      <c r="G14" s="502"/>
      <c r="H14" s="102"/>
    </row>
    <row r="15" spans="1:12" ht="20.100000000000001" customHeight="1">
      <c r="H15" s="83"/>
    </row>
    <row r="16" spans="1:12" ht="20.100000000000001" customHeight="1">
      <c r="B16" s="81">
        <v>1</v>
      </c>
    </row>
    <row r="17" spans="6:6" ht="20.100000000000001" customHeight="1"/>
    <row r="18" spans="6:6" ht="20.100000000000001" customHeight="1"/>
    <row r="19" spans="6:6" ht="20.100000000000001" customHeight="1">
      <c r="F19" s="83"/>
    </row>
    <row r="20" spans="6:6" ht="20.100000000000001" customHeight="1"/>
    <row r="21" spans="6:6" ht="20.100000000000001" customHeight="1"/>
    <row r="22" spans="6:6" ht="20.100000000000001" customHeight="1"/>
    <row r="23" spans="6:6" ht="20.100000000000001" customHeight="1"/>
    <row r="24" spans="6:6" ht="20.100000000000001" customHeight="1"/>
    <row r="25" spans="6:6" ht="20.100000000000001" customHeight="1"/>
    <row r="26" spans="6:6" ht="20.100000000000001" customHeight="1"/>
    <row r="27" spans="6:6" ht="20.100000000000001" customHeight="1"/>
    <row r="28" spans="6:6" ht="20.100000000000001" customHeight="1"/>
    <row r="29" spans="6:6" ht="20.100000000000001" customHeight="1"/>
    <row r="30" spans="6:6" ht="20.100000000000001" customHeight="1"/>
    <row r="31" spans="6:6" ht="20.100000000000001" customHeight="1"/>
    <row r="32" spans="6:6" ht="20.100000000000001" customHeight="1"/>
    <row r="33" ht="20.100000000000001" customHeight="1"/>
    <row r="34" ht="20.100000000000001" customHeight="1"/>
    <row r="35" ht="20.100000000000001" customHeight="1"/>
    <row r="36" ht="20.100000000000001" customHeight="1"/>
    <row r="37" ht="20.100000000000001" customHeight="1"/>
    <row r="38" ht="20.100000000000001" customHeight="1"/>
    <row r="39" ht="20.100000000000001" customHeight="1"/>
    <row r="40" ht="20.100000000000001" customHeight="1"/>
    <row r="41" ht="20.100000000000001" customHeight="1"/>
    <row r="42" ht="20.100000000000001" customHeight="1"/>
    <row r="43" ht="20.100000000000001" customHeight="1"/>
    <row r="44" ht="20.100000000000001" customHeight="1"/>
    <row r="45" ht="20.100000000000001" customHeight="1"/>
    <row r="46" ht="20.100000000000001" customHeight="1"/>
    <row r="47" ht="20.100000000000001" customHeight="1"/>
    <row r="48" ht="20.100000000000001" customHeight="1"/>
    <row r="49" ht="20.100000000000001" customHeight="1"/>
    <row r="50" ht="20.100000000000001" customHeight="1"/>
    <row r="51" ht="20.100000000000001" customHeight="1"/>
    <row r="52" ht="20.100000000000001" customHeight="1"/>
    <row r="53" ht="20.100000000000001" customHeight="1"/>
    <row r="54" ht="20.100000000000001" customHeight="1"/>
    <row r="55" ht="20.100000000000001" customHeight="1"/>
    <row r="56" ht="20.100000000000001" customHeight="1"/>
    <row r="57" ht="20.100000000000001" customHeight="1"/>
    <row r="58" ht="20.100000000000001" customHeight="1"/>
    <row r="59" ht="20.100000000000001" customHeight="1"/>
    <row r="60" ht="20.100000000000001" customHeight="1"/>
    <row r="61" ht="20.100000000000001" customHeight="1"/>
    <row r="62" ht="20.100000000000001" customHeight="1"/>
    <row r="63" ht="20.100000000000001" customHeight="1"/>
    <row r="64" ht="20.100000000000001" customHeight="1"/>
    <row r="65" ht="20.100000000000001" customHeight="1"/>
    <row r="66" ht="20.100000000000001" customHeight="1"/>
    <row r="67" ht="20.100000000000001" customHeight="1"/>
    <row r="68" ht="20.100000000000001" customHeight="1"/>
    <row r="69" ht="20.100000000000001" customHeight="1"/>
    <row r="70" ht="20.100000000000001" customHeight="1"/>
    <row r="71" ht="20.100000000000001" customHeight="1"/>
    <row r="72" ht="20.100000000000001" customHeight="1"/>
    <row r="73" ht="20.100000000000001" customHeight="1"/>
    <row r="74" ht="20.100000000000001" customHeight="1"/>
    <row r="75" ht="20.100000000000001" customHeight="1"/>
    <row r="76" ht="20.100000000000001" customHeight="1"/>
    <row r="77" ht="20.100000000000001" customHeight="1"/>
    <row r="78" ht="20.100000000000001" customHeight="1"/>
    <row r="79" ht="20.100000000000001" customHeight="1"/>
    <row r="80" ht="20.100000000000001" customHeight="1"/>
    <row r="81" ht="20.100000000000001" customHeight="1"/>
    <row r="82" ht="20.100000000000001" customHeight="1"/>
    <row r="83" ht="20.100000000000001" customHeight="1"/>
    <row r="84" ht="20.100000000000001" customHeight="1"/>
    <row r="85" ht="20.100000000000001" customHeight="1"/>
    <row r="86" ht="20.100000000000001" customHeight="1"/>
    <row r="87" ht="20.100000000000001" customHeight="1"/>
    <row r="88" ht="20.100000000000001" customHeight="1"/>
    <row r="89" ht="20.100000000000001" customHeight="1"/>
    <row r="90" ht="20.100000000000001" customHeight="1"/>
    <row r="91" ht="20.100000000000001" customHeight="1"/>
    <row r="92" ht="20.100000000000001" customHeight="1"/>
    <row r="93" ht="20.100000000000001" customHeight="1"/>
    <row r="94" ht="20.100000000000001" customHeight="1"/>
    <row r="95" ht="20.100000000000001" customHeight="1"/>
    <row r="96" ht="20.100000000000001" customHeight="1"/>
    <row r="97" ht="20.100000000000001" customHeight="1"/>
    <row r="98" ht="20.100000000000001" customHeight="1"/>
    <row r="99" ht="20.100000000000001" customHeight="1"/>
    <row r="100" ht="20.100000000000001" customHeight="1"/>
    <row r="101" ht="20.100000000000001" customHeight="1"/>
    <row r="102" ht="20.100000000000001" customHeight="1"/>
    <row r="103" ht="20.100000000000001" customHeight="1"/>
    <row r="104" ht="20.100000000000001" customHeight="1"/>
    <row r="105" ht="20.100000000000001" customHeight="1"/>
    <row r="106" ht="20.100000000000001" customHeight="1"/>
    <row r="107" ht="20.100000000000001" customHeight="1"/>
    <row r="108" ht="20.100000000000001" customHeight="1"/>
    <row r="109" ht="20.100000000000001" customHeight="1"/>
    <row r="110" ht="20.100000000000001" customHeight="1"/>
    <row r="111" ht="20.100000000000001" customHeight="1"/>
    <row r="112" ht="20.100000000000001" customHeight="1"/>
    <row r="113" ht="20.100000000000001" customHeight="1"/>
    <row r="114" ht="20.100000000000001" customHeight="1"/>
    <row r="115" ht="20.100000000000001" customHeight="1"/>
    <row r="116" ht="20.100000000000001" customHeight="1"/>
    <row r="117" ht="20.100000000000001" customHeight="1"/>
    <row r="118" ht="20.100000000000001" customHeight="1"/>
    <row r="119" ht="20.100000000000001" customHeight="1"/>
    <row r="120" ht="20.100000000000001" customHeight="1"/>
    <row r="121" ht="20.100000000000001" customHeight="1"/>
    <row r="122" ht="20.100000000000001" customHeight="1"/>
    <row r="123" ht="20.100000000000001" customHeight="1"/>
    <row r="124" ht="20.100000000000001" customHeight="1"/>
    <row r="125" ht="20.100000000000001" customHeight="1"/>
    <row r="126" ht="20.100000000000001" customHeight="1"/>
    <row r="127" ht="20.100000000000001" customHeight="1"/>
    <row r="128" ht="20.100000000000001" customHeight="1"/>
    <row r="129" ht="20.100000000000001" customHeight="1"/>
    <row r="130" ht="20.100000000000001" customHeight="1"/>
    <row r="131" ht="20.100000000000001" customHeight="1"/>
    <row r="132" ht="20.100000000000001" customHeight="1"/>
    <row r="133" ht="20.100000000000001" customHeight="1"/>
    <row r="134" ht="20.100000000000001" customHeight="1"/>
    <row r="135" ht="20.100000000000001" customHeight="1"/>
    <row r="136" ht="20.100000000000001" customHeight="1"/>
    <row r="137" ht="20.100000000000001" customHeight="1"/>
    <row r="138" ht="20.100000000000001" customHeight="1"/>
    <row r="139" ht="20.100000000000001" customHeight="1"/>
    <row r="140" ht="20.100000000000001" customHeight="1"/>
    <row r="141" ht="20.100000000000001" customHeight="1"/>
    <row r="142" ht="20.100000000000001" customHeight="1"/>
    <row r="143" ht="20.100000000000001" customHeight="1"/>
    <row r="144" ht="20.100000000000001" customHeight="1"/>
    <row r="145" ht="20.100000000000001" customHeight="1"/>
    <row r="146" ht="20.100000000000001" customHeight="1"/>
    <row r="147" ht="20.100000000000001" customHeight="1"/>
    <row r="148" ht="20.100000000000001" customHeight="1"/>
    <row r="149" ht="20.100000000000001" customHeight="1"/>
    <row r="150" ht="20.100000000000001" customHeight="1"/>
    <row r="151" ht="20.100000000000001" customHeight="1"/>
    <row r="152" ht="20.100000000000001" customHeight="1"/>
    <row r="153" ht="20.100000000000001" customHeight="1"/>
    <row r="154" ht="20.100000000000001" customHeight="1"/>
    <row r="155" ht="20.100000000000001" customHeight="1"/>
    <row r="156" ht="20.100000000000001" customHeight="1"/>
    <row r="157" ht="20.100000000000001" customHeight="1"/>
    <row r="158" ht="20.100000000000001" customHeight="1"/>
    <row r="159" ht="20.100000000000001" customHeight="1"/>
    <row r="160" ht="20.100000000000001" customHeight="1"/>
    <row r="161" ht="20.100000000000001" customHeight="1"/>
    <row r="162" ht="20.100000000000001" customHeight="1"/>
    <row r="163" ht="20.100000000000001" customHeight="1"/>
    <row r="164" ht="20.100000000000001" customHeight="1"/>
    <row r="165" ht="20.100000000000001" customHeight="1"/>
    <row r="166" ht="20.100000000000001" customHeight="1"/>
    <row r="167" ht="20.100000000000001" customHeight="1"/>
    <row r="168" ht="20.100000000000001" customHeight="1"/>
    <row r="169" ht="20.100000000000001" customHeight="1"/>
    <row r="170" ht="20.100000000000001" customHeight="1"/>
    <row r="171" ht="20.100000000000001" customHeight="1"/>
    <row r="172" ht="20.100000000000001" customHeight="1"/>
    <row r="173" ht="20.100000000000001" customHeight="1"/>
    <row r="174" ht="20.100000000000001" customHeight="1"/>
    <row r="175" ht="20.100000000000001" customHeight="1"/>
    <row r="176" ht="20.100000000000001" customHeight="1"/>
    <row r="177" ht="20.100000000000001" customHeight="1"/>
    <row r="178" ht="20.100000000000001" customHeight="1"/>
    <row r="179" ht="20.100000000000001" customHeight="1"/>
    <row r="180" ht="20.100000000000001" customHeight="1"/>
    <row r="181" ht="20.100000000000001" customHeight="1"/>
    <row r="182" ht="20.100000000000001" customHeight="1"/>
    <row r="183" ht="20.100000000000001" customHeight="1"/>
    <row r="184" ht="20.100000000000001" customHeight="1"/>
    <row r="185" ht="20.100000000000001" customHeight="1"/>
    <row r="186" ht="20.100000000000001" customHeight="1"/>
    <row r="187" ht="20.100000000000001" customHeight="1"/>
    <row r="188" ht="20.100000000000001" customHeight="1"/>
    <row r="189" ht="20.100000000000001" customHeight="1"/>
    <row r="190" ht="20.100000000000001" customHeight="1"/>
    <row r="191" ht="20.100000000000001" customHeight="1"/>
    <row r="192" ht="20.100000000000001" customHeight="1"/>
    <row r="193" ht="20.100000000000001" customHeight="1"/>
    <row r="194" ht="20.100000000000001" customHeight="1"/>
    <row r="195" ht="20.100000000000001" customHeight="1"/>
    <row r="196" ht="20.100000000000001" customHeight="1"/>
    <row r="197" ht="20.100000000000001" customHeight="1"/>
    <row r="198" ht="20.100000000000001" customHeight="1"/>
    <row r="199" ht="20.100000000000001" customHeight="1"/>
    <row r="200" ht="20.100000000000001" customHeight="1"/>
    <row r="201" ht="20.100000000000001" customHeight="1"/>
    <row r="202" ht="20.100000000000001" customHeight="1"/>
    <row r="203" ht="20.100000000000001" customHeight="1"/>
    <row r="204" ht="20.100000000000001" customHeight="1"/>
    <row r="205" ht="20.100000000000001" customHeight="1"/>
    <row r="206" ht="20.100000000000001" customHeight="1"/>
    <row r="207" ht="20.100000000000001" customHeight="1"/>
    <row r="208" ht="20.100000000000001" customHeight="1"/>
    <row r="209" ht="20.100000000000001" customHeight="1"/>
    <row r="210" ht="20.100000000000001" customHeight="1"/>
    <row r="211" ht="20.100000000000001" customHeight="1"/>
    <row r="212" ht="20.100000000000001" customHeight="1"/>
    <row r="213" ht="20.100000000000001" customHeight="1"/>
    <row r="214" ht="20.100000000000001" customHeight="1"/>
    <row r="215" ht="20.100000000000001" customHeight="1"/>
    <row r="216" ht="20.100000000000001" customHeight="1"/>
    <row r="217" ht="20.100000000000001" customHeight="1"/>
    <row r="218" ht="20.100000000000001" customHeight="1"/>
    <row r="219" ht="20.100000000000001" customHeight="1"/>
    <row r="220" ht="20.100000000000001" customHeight="1"/>
    <row r="221" ht="20.100000000000001" customHeight="1"/>
    <row r="222" ht="20.100000000000001" customHeight="1"/>
    <row r="223" ht="20.100000000000001" customHeight="1"/>
    <row r="224" ht="20.100000000000001" customHeight="1"/>
    <row r="225" ht="20.100000000000001" customHeight="1"/>
    <row r="226" ht="20.100000000000001" customHeight="1"/>
    <row r="227" ht="20.100000000000001" customHeight="1"/>
    <row r="228" ht="20.100000000000001" customHeight="1"/>
    <row r="229" ht="20.100000000000001" customHeight="1"/>
    <row r="230" ht="20.100000000000001" customHeight="1"/>
    <row r="231" ht="20.100000000000001" customHeight="1"/>
    <row r="232" ht="20.100000000000001" customHeight="1"/>
    <row r="233" ht="20.100000000000001" customHeight="1"/>
    <row r="234" ht="20.100000000000001" customHeight="1"/>
    <row r="235" ht="20.100000000000001" customHeight="1"/>
    <row r="236" ht="20.100000000000001" customHeight="1"/>
    <row r="237" ht="20.100000000000001" customHeight="1"/>
    <row r="238" ht="20.100000000000001" customHeight="1"/>
    <row r="239" ht="20.100000000000001" customHeight="1"/>
    <row r="240" ht="20.100000000000001" customHeight="1"/>
    <row r="241" ht="20.100000000000001" customHeight="1"/>
    <row r="242" ht="20.100000000000001" customHeight="1"/>
    <row r="243" ht="20.100000000000001" customHeight="1"/>
    <row r="244" ht="20.100000000000001" customHeight="1"/>
    <row r="245" ht="20.100000000000001" customHeight="1"/>
    <row r="246" ht="20.100000000000001" customHeight="1"/>
    <row r="247" ht="20.100000000000001" customHeight="1"/>
    <row r="248" ht="20.100000000000001" customHeight="1"/>
    <row r="249" ht="20.100000000000001" customHeight="1"/>
    <row r="250" ht="20.100000000000001" customHeight="1"/>
    <row r="251" ht="20.100000000000001" customHeight="1"/>
    <row r="252" ht="20.100000000000001" customHeight="1"/>
    <row r="253" ht="20.100000000000001" customHeight="1"/>
    <row r="254" ht="20.100000000000001" customHeight="1"/>
    <row r="255" ht="20.100000000000001" customHeight="1"/>
    <row r="256" ht="20.100000000000001" customHeight="1"/>
    <row r="257" ht="20.100000000000001" customHeight="1"/>
    <row r="258" ht="20.100000000000001" customHeight="1"/>
    <row r="259" ht="20.100000000000001" customHeight="1"/>
    <row r="260" ht="20.100000000000001" customHeight="1"/>
    <row r="261" ht="20.100000000000001" customHeight="1"/>
    <row r="262" ht="20.100000000000001" customHeight="1"/>
    <row r="263" ht="20.100000000000001" customHeight="1"/>
    <row r="264" ht="20.100000000000001" customHeight="1"/>
    <row r="265" ht="20.100000000000001" customHeight="1"/>
    <row r="266" ht="20.100000000000001" customHeight="1"/>
    <row r="267" ht="20.100000000000001" customHeight="1"/>
    <row r="268" ht="20.100000000000001" customHeight="1"/>
    <row r="269" ht="20.100000000000001" customHeight="1"/>
    <row r="270" ht="20.100000000000001" customHeight="1"/>
    <row r="271" ht="20.100000000000001" customHeight="1"/>
    <row r="272" ht="20.100000000000001" customHeight="1"/>
    <row r="273" ht="20.100000000000001" customHeight="1"/>
    <row r="274" ht="20.100000000000001" customHeight="1"/>
    <row r="275" ht="20.100000000000001" customHeight="1"/>
    <row r="276" ht="20.100000000000001" customHeight="1"/>
    <row r="277" ht="20.100000000000001" customHeight="1"/>
    <row r="278" ht="20.100000000000001" customHeight="1"/>
    <row r="279" ht="20.100000000000001" customHeight="1"/>
    <row r="280" ht="20.100000000000001" customHeight="1"/>
    <row r="281" ht="20.100000000000001" customHeight="1"/>
    <row r="282" ht="20.100000000000001" customHeight="1"/>
    <row r="283" ht="20.100000000000001" customHeight="1"/>
    <row r="284" ht="20.100000000000001" customHeight="1"/>
    <row r="285" ht="20.100000000000001" customHeight="1"/>
    <row r="286" ht="20.100000000000001" customHeight="1"/>
    <row r="287" ht="20.100000000000001" customHeight="1"/>
    <row r="288" ht="20.100000000000001" customHeight="1"/>
    <row r="289" ht="20.100000000000001" customHeight="1"/>
    <row r="290" ht="20.100000000000001" customHeight="1"/>
    <row r="291" ht="20.100000000000001" customHeight="1"/>
    <row r="292" ht="20.100000000000001" customHeight="1"/>
    <row r="293" ht="20.100000000000001" customHeight="1"/>
    <row r="294" ht="20.100000000000001" customHeight="1"/>
    <row r="295" ht="20.100000000000001" customHeight="1"/>
    <row r="296" ht="20.100000000000001" customHeight="1"/>
    <row r="297" ht="20.100000000000001" customHeight="1"/>
    <row r="298" ht="20.100000000000001" customHeight="1"/>
    <row r="299" ht="20.100000000000001" customHeight="1"/>
    <row r="300" ht="20.100000000000001" customHeight="1"/>
    <row r="301" ht="20.100000000000001" customHeight="1"/>
    <row r="302" ht="20.100000000000001" customHeight="1"/>
    <row r="303" ht="20.100000000000001" customHeight="1"/>
    <row r="304" ht="20.100000000000001" customHeight="1"/>
    <row r="305" ht="20.100000000000001" customHeight="1"/>
    <row r="306" ht="20.100000000000001" customHeight="1"/>
    <row r="307" ht="20.100000000000001" customHeight="1"/>
    <row r="308" ht="20.100000000000001" customHeight="1"/>
    <row r="309" ht="20.100000000000001" customHeight="1"/>
    <row r="310" ht="20.100000000000001" customHeight="1"/>
    <row r="311" ht="20.100000000000001" customHeight="1"/>
    <row r="312" ht="20.100000000000001" customHeight="1"/>
    <row r="313" ht="20.100000000000001" customHeight="1"/>
    <row r="314" ht="20.100000000000001" customHeight="1"/>
    <row r="315" ht="20.100000000000001" customHeight="1"/>
    <row r="316" ht="20.100000000000001" customHeight="1"/>
    <row r="317" ht="20.100000000000001" customHeight="1"/>
    <row r="318" ht="20.100000000000001" customHeight="1"/>
    <row r="319" ht="20.100000000000001" customHeight="1"/>
    <row r="320" ht="20.100000000000001" customHeight="1"/>
    <row r="321" ht="20.100000000000001" customHeight="1"/>
    <row r="322" ht="20.100000000000001" customHeight="1"/>
    <row r="323" ht="20.100000000000001" customHeight="1"/>
    <row r="324" ht="20.100000000000001" customHeight="1"/>
    <row r="325" ht="20.100000000000001" customHeight="1"/>
    <row r="326" ht="20.100000000000001" customHeight="1"/>
    <row r="327" ht="20.100000000000001" customHeight="1"/>
    <row r="328" ht="20.100000000000001" customHeight="1"/>
    <row r="329" ht="20.100000000000001" customHeight="1"/>
    <row r="330" ht="20.100000000000001" customHeight="1"/>
    <row r="331" ht="20.100000000000001" customHeight="1"/>
    <row r="332" ht="20.100000000000001" customHeight="1"/>
    <row r="333" ht="20.100000000000001" customHeight="1"/>
    <row r="334" ht="20.100000000000001" customHeight="1"/>
    <row r="335" ht="20.100000000000001" customHeight="1"/>
    <row r="336" ht="20.100000000000001" customHeight="1"/>
    <row r="337" ht="20.100000000000001" customHeight="1"/>
    <row r="338" ht="20.100000000000001" customHeight="1"/>
    <row r="339" ht="20.100000000000001" customHeight="1"/>
    <row r="340" ht="20.100000000000001" customHeight="1"/>
    <row r="341" ht="20.100000000000001" customHeight="1"/>
    <row r="342" ht="20.100000000000001" customHeight="1"/>
    <row r="343" ht="20.100000000000001" customHeight="1"/>
    <row r="344" ht="20.100000000000001" customHeight="1"/>
    <row r="345" ht="20.100000000000001" customHeight="1"/>
    <row r="346" ht="20.100000000000001" customHeight="1"/>
    <row r="347" ht="20.100000000000001" customHeight="1"/>
    <row r="348" ht="20.100000000000001" customHeight="1"/>
    <row r="349" ht="20.100000000000001" customHeight="1"/>
    <row r="350" ht="20.100000000000001" customHeight="1"/>
    <row r="351" ht="20.100000000000001" customHeight="1"/>
    <row r="352" ht="20.100000000000001" customHeight="1"/>
    <row r="353" ht="20.100000000000001" customHeight="1"/>
    <row r="354" ht="20.100000000000001" customHeight="1"/>
    <row r="355" ht="20.100000000000001" customHeight="1"/>
    <row r="356" ht="20.100000000000001" customHeight="1"/>
    <row r="357" ht="20.100000000000001" customHeight="1"/>
    <row r="358" ht="20.100000000000001" customHeight="1"/>
    <row r="359" ht="20.100000000000001" customHeight="1"/>
    <row r="360" ht="20.100000000000001" customHeight="1"/>
    <row r="361" ht="20.100000000000001" customHeight="1"/>
    <row r="362" ht="20.100000000000001" customHeight="1"/>
    <row r="363" ht="20.100000000000001" customHeight="1"/>
    <row r="364" ht="20.100000000000001" customHeight="1"/>
    <row r="365" ht="20.100000000000001" customHeight="1"/>
    <row r="366" ht="20.100000000000001" customHeight="1"/>
    <row r="367" ht="20.100000000000001" customHeight="1"/>
    <row r="368" ht="20.100000000000001" customHeight="1"/>
    <row r="369" ht="20.100000000000001" customHeight="1"/>
    <row r="370" ht="20.100000000000001" customHeight="1"/>
    <row r="371" ht="20.100000000000001" customHeight="1"/>
    <row r="372" ht="20.100000000000001" customHeight="1"/>
    <row r="373" ht="20.100000000000001" customHeight="1"/>
    <row r="374" ht="20.100000000000001" customHeight="1"/>
    <row r="375" ht="20.100000000000001" customHeight="1"/>
    <row r="376" ht="20.100000000000001" customHeight="1"/>
    <row r="377" ht="20.100000000000001" customHeight="1"/>
    <row r="378" ht="20.100000000000001" customHeight="1"/>
    <row r="379" ht="20.100000000000001" customHeight="1"/>
    <row r="380" ht="20.100000000000001" customHeight="1"/>
    <row r="381" ht="20.100000000000001" customHeight="1"/>
    <row r="382" ht="20.100000000000001" customHeight="1"/>
    <row r="383" ht="20.100000000000001" customHeight="1"/>
    <row r="384" ht="20.100000000000001" customHeight="1"/>
    <row r="385" ht="20.100000000000001" customHeight="1"/>
    <row r="386" ht="20.100000000000001" customHeight="1"/>
    <row r="387" ht="20.100000000000001" customHeight="1"/>
    <row r="388" ht="20.100000000000001" customHeight="1"/>
    <row r="389" ht="20.100000000000001" customHeight="1"/>
    <row r="390" ht="20.100000000000001" customHeight="1"/>
    <row r="391" ht="20.100000000000001" customHeight="1"/>
    <row r="392" ht="20.100000000000001" customHeight="1"/>
    <row r="393" ht="20.100000000000001" customHeight="1"/>
    <row r="394" ht="20.100000000000001" customHeight="1"/>
    <row r="395" ht="20.100000000000001" customHeight="1"/>
    <row r="396" ht="20.100000000000001" customHeight="1"/>
    <row r="397" ht="20.100000000000001" customHeight="1"/>
    <row r="398" ht="20.100000000000001" customHeight="1"/>
    <row r="399" ht="20.100000000000001" customHeight="1"/>
    <row r="400" ht="20.100000000000001" customHeight="1"/>
    <row r="401" ht="20.100000000000001" customHeight="1"/>
    <row r="402" ht="20.100000000000001" customHeight="1"/>
    <row r="403" ht="20.100000000000001" customHeight="1"/>
    <row r="404" ht="20.100000000000001" customHeight="1"/>
    <row r="405" ht="20.100000000000001" customHeight="1"/>
    <row r="406" ht="20.100000000000001" customHeight="1"/>
    <row r="407" ht="20.100000000000001" customHeight="1"/>
    <row r="408" ht="20.100000000000001" customHeight="1"/>
    <row r="409" ht="20.100000000000001" customHeight="1"/>
    <row r="410" ht="20.100000000000001" customHeight="1"/>
    <row r="411" ht="20.100000000000001" customHeight="1"/>
    <row r="412" ht="20.100000000000001" customHeight="1"/>
    <row r="413" ht="20.100000000000001" customHeight="1"/>
    <row r="414" ht="20.100000000000001" customHeight="1"/>
    <row r="415" ht="20.100000000000001" customHeight="1"/>
    <row r="416" ht="20.100000000000001" customHeight="1"/>
    <row r="417" ht="20.100000000000001" customHeight="1"/>
    <row r="418" ht="20.100000000000001" customHeight="1"/>
    <row r="419" ht="20.100000000000001" customHeight="1"/>
    <row r="420" ht="20.100000000000001" customHeight="1"/>
    <row r="421" ht="20.100000000000001" customHeight="1"/>
    <row r="422" ht="20.100000000000001" customHeight="1"/>
    <row r="423" ht="20.100000000000001" customHeight="1"/>
    <row r="424" ht="20.100000000000001" customHeight="1"/>
    <row r="425" ht="20.100000000000001" customHeight="1"/>
    <row r="426" ht="20.100000000000001" customHeight="1"/>
    <row r="427" ht="20.100000000000001" customHeight="1"/>
    <row r="428" ht="20.100000000000001" customHeight="1"/>
    <row r="429" ht="20.100000000000001" customHeight="1"/>
    <row r="430" ht="20.100000000000001" customHeight="1"/>
    <row r="431" ht="20.100000000000001" customHeight="1"/>
    <row r="432" ht="20.100000000000001" customHeight="1"/>
    <row r="433" ht="20.100000000000001" customHeight="1"/>
    <row r="434" ht="20.100000000000001" customHeight="1"/>
    <row r="435" ht="20.100000000000001" customHeight="1"/>
    <row r="436" ht="20.100000000000001" customHeight="1"/>
    <row r="437" ht="20.100000000000001" customHeight="1"/>
    <row r="438" ht="20.100000000000001" customHeight="1"/>
    <row r="439" ht="20.100000000000001" customHeight="1"/>
    <row r="440" ht="20.100000000000001" customHeight="1"/>
    <row r="441" ht="20.100000000000001" customHeight="1"/>
    <row r="442" ht="20.100000000000001" customHeight="1"/>
    <row r="443" ht="20.100000000000001" customHeight="1"/>
    <row r="444" ht="20.100000000000001" customHeight="1"/>
    <row r="445" ht="20.100000000000001" customHeight="1"/>
    <row r="446" ht="20.100000000000001" customHeight="1"/>
    <row r="447" ht="20.100000000000001" customHeight="1"/>
    <row r="448" ht="20.100000000000001" customHeight="1"/>
    <row r="449" ht="20.100000000000001" customHeight="1"/>
    <row r="450" ht="20.100000000000001" customHeight="1"/>
    <row r="451" ht="20.100000000000001" customHeight="1"/>
    <row r="452" ht="20.100000000000001" customHeight="1"/>
    <row r="453" ht="20.100000000000001" customHeight="1"/>
    <row r="454" ht="20.100000000000001" customHeight="1"/>
    <row r="455" ht="20.100000000000001" customHeight="1"/>
    <row r="456" ht="20.100000000000001" customHeight="1"/>
    <row r="457" ht="20.100000000000001" customHeight="1"/>
    <row r="458" ht="20.100000000000001" customHeight="1"/>
    <row r="459" ht="20.100000000000001" customHeight="1"/>
    <row r="460" ht="20.100000000000001" customHeight="1"/>
  </sheetData>
  <mergeCells count="7">
    <mergeCell ref="D2:H2"/>
    <mergeCell ref="E3:G3"/>
    <mergeCell ref="E14:G14"/>
    <mergeCell ref="E13:G13"/>
    <mergeCell ref="E9:F9"/>
    <mergeCell ref="E10:F10"/>
    <mergeCell ref="E11:F11"/>
  </mergeCells>
  <phoneticPr fontId="3" type="noConversion"/>
  <dataValidations disablePrompts="1" count="1">
    <dataValidation type="list" allowBlank="1" showInputMessage="1" showErrorMessage="1" sqref="H11:H14">
      <formula1>#REF!</formula1>
    </dataValidation>
  </dataValidations>
  <pageMargins left="0.75" right="0.75" top="1" bottom="1" header="0.5" footer="0.5"/>
  <pageSetup paperSize="9" orientation="landscape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64518" r:id="rId4" name="Option Button 6">
              <controlPr defaultSize="0" autoFill="0" autoLine="0" autoPict="0" macro="[0]!출력">
                <anchor moveWithCells="1">
                  <from>
                    <xdr:col>1</xdr:col>
                    <xdr:colOff>238125</xdr:colOff>
                    <xdr:row>0</xdr:row>
                    <xdr:rowOff>28575</xdr:rowOff>
                  </from>
                  <to>
                    <xdr:col>1</xdr:col>
                    <xdr:colOff>723900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4519" r:id="rId5" name="Option Button 7">
              <controlPr defaultSize="0" autoFill="0" autoLine="0" autoPict="0" macro="[0]!Module2.모두">
                <anchor moveWithCells="1">
                  <from>
                    <xdr:col>2</xdr:col>
                    <xdr:colOff>152400</xdr:colOff>
                    <xdr:row>0</xdr:row>
                    <xdr:rowOff>47625</xdr:rowOff>
                  </from>
                  <to>
                    <xdr:col>2</xdr:col>
                    <xdr:colOff>638175</xdr:colOff>
                    <xdr:row>1</xdr:row>
                    <xdr:rowOff>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2">
    <tabColor rgb="FF00B0F0"/>
  </sheetPr>
  <dimension ref="A1:P18"/>
  <sheetViews>
    <sheetView view="pageBreakPreview" topLeftCell="A2" zoomScale="130" zoomScaleNormal="85" zoomScaleSheetLayoutView="130" workbookViewId="0">
      <selection activeCell="J10" sqref="J10"/>
    </sheetView>
  </sheetViews>
  <sheetFormatPr defaultRowHeight="20.100000000000001" customHeight="1"/>
  <cols>
    <col min="1" max="3" width="8.88671875" style="43"/>
    <col min="4" max="4" width="5.33203125" style="43" customWidth="1"/>
    <col min="5" max="5" width="4.44140625" style="4" bestFit="1" customWidth="1"/>
    <col min="6" max="6" width="13.21875" style="4" customWidth="1"/>
    <col min="7" max="7" width="10.6640625" style="4" hidden="1" customWidth="1"/>
    <col min="8" max="8" width="4.44140625" style="4" bestFit="1" customWidth="1"/>
    <col min="9" max="9" width="12.21875" style="4" customWidth="1"/>
    <col min="10" max="10" width="14.109375" style="5" customWidth="1"/>
    <col min="11" max="12" width="13.109375" style="5" bestFit="1" customWidth="1"/>
    <col min="13" max="13" width="13.109375" style="6" bestFit="1" customWidth="1"/>
    <col min="14" max="14" width="11" style="4" customWidth="1"/>
    <col min="15" max="15" width="14.109375" style="4" bestFit="1" customWidth="1"/>
    <col min="16" max="16" width="12.109375" style="4" bestFit="1" customWidth="1"/>
    <col min="17" max="40" width="8.88671875" style="4"/>
    <col min="41" max="41" width="2" style="4" customWidth="1"/>
    <col min="42" max="16384" width="8.88671875" style="4"/>
  </cols>
  <sheetData>
    <row r="1" spans="1:16" ht="32.25" customHeight="1">
      <c r="A1" s="43">
        <v>1</v>
      </c>
      <c r="B1" s="43">
        <v>1</v>
      </c>
    </row>
    <row r="2" spans="1:16" ht="30" customHeight="1">
      <c r="A2" s="43" t="s">
        <v>249</v>
      </c>
      <c r="B2" s="43">
        <v>1</v>
      </c>
      <c r="F2" s="745" t="s">
        <v>116</v>
      </c>
      <c r="G2" s="745"/>
      <c r="H2" s="745"/>
      <c r="I2" s="745"/>
      <c r="J2" s="745"/>
      <c r="K2" s="745"/>
      <c r="L2" s="745"/>
      <c r="M2" s="745"/>
      <c r="N2" s="745"/>
    </row>
    <row r="3" spans="1:16" s="370" customFormat="1" ht="30" customHeight="1">
      <c r="A3" s="43"/>
      <c r="B3" s="43">
        <v>1</v>
      </c>
      <c r="C3" s="43"/>
      <c r="D3" s="369" t="str">
        <f>DB!$D$4&amp;DB!$E$4</f>
        <v>▣ 공사명 : 2024년 조림지 덩굴제거사업 [1지구]</v>
      </c>
      <c r="F3" s="369"/>
      <c r="G3" s="369"/>
      <c r="H3" s="369"/>
      <c r="I3" s="369"/>
      <c r="J3" s="369"/>
      <c r="K3" s="371"/>
      <c r="L3" s="371"/>
      <c r="M3" s="746" t="s">
        <v>188</v>
      </c>
      <c r="N3" s="746"/>
    </row>
    <row r="4" spans="1:16" s="378" customFormat="1" ht="30" customHeight="1">
      <c r="A4" s="43"/>
      <c r="B4" s="43">
        <v>1</v>
      </c>
      <c r="C4" s="43"/>
      <c r="D4" s="372" t="s">
        <v>225</v>
      </c>
      <c r="E4" s="744" t="s">
        <v>226</v>
      </c>
      <c r="F4" s="744"/>
      <c r="G4" s="373" t="s">
        <v>227</v>
      </c>
      <c r="H4" s="373" t="s">
        <v>228</v>
      </c>
      <c r="I4" s="374" t="s">
        <v>229</v>
      </c>
      <c r="J4" s="375" t="s">
        <v>230</v>
      </c>
      <c r="K4" s="375" t="s">
        <v>231</v>
      </c>
      <c r="L4" s="375" t="s">
        <v>232</v>
      </c>
      <c r="M4" s="376" t="s">
        <v>233</v>
      </c>
      <c r="N4" s="377" t="s">
        <v>234</v>
      </c>
    </row>
    <row r="5" spans="1:16" s="43" customFormat="1" ht="30" customHeight="1">
      <c r="B5" s="43">
        <v>1</v>
      </c>
      <c r="D5" s="379" t="s">
        <v>48</v>
      </c>
      <c r="E5" s="380" t="s">
        <v>49</v>
      </c>
      <c r="F5" s="381"/>
      <c r="G5" s="381"/>
      <c r="H5" s="381"/>
      <c r="I5" s="382"/>
      <c r="J5" s="383">
        <f>K5+L5+M5</f>
        <v>0</v>
      </c>
      <c r="K5" s="383">
        <f>SUM(K6:K15)</f>
        <v>0</v>
      </c>
      <c r="L5" s="383"/>
      <c r="M5" s="383"/>
      <c r="N5" s="384"/>
      <c r="O5" s="385"/>
      <c r="P5" s="386"/>
    </row>
    <row r="6" spans="1:16" ht="30" customHeight="1">
      <c r="B6" s="43">
        <v>1</v>
      </c>
      <c r="D6" s="379">
        <v>1</v>
      </c>
      <c r="E6" s="716" t="str">
        <f>+'③ 내역서'!E8</f>
        <v>뿌리굴취</v>
      </c>
      <c r="F6" s="716"/>
      <c r="G6" s="387" t="str">
        <f>+'③ 내역서'!F8</f>
        <v>1-0-1</v>
      </c>
      <c r="H6" s="388" t="str">
        <f>+'③ 내역서'!G8</f>
        <v>ha</v>
      </c>
      <c r="I6" s="389">
        <f>+'③ 내역서'!H8</f>
        <v>18.78</v>
      </c>
      <c r="J6" s="390">
        <f>K6</f>
        <v>0</v>
      </c>
      <c r="K6" s="390">
        <f>+'③ 내역서'!L8</f>
        <v>0</v>
      </c>
      <c r="L6" s="390"/>
      <c r="M6" s="390"/>
      <c r="N6" s="391"/>
    </row>
    <row r="7" spans="1:16" ht="30" customHeight="1">
      <c r="B7" s="43">
        <v>1</v>
      </c>
      <c r="D7" s="379">
        <v>2</v>
      </c>
      <c r="E7" s="716" t="str">
        <f>+'③ 내역서'!E9</f>
        <v>뿌리굴취</v>
      </c>
      <c r="F7" s="716"/>
      <c r="G7" s="387" t="str">
        <f>+'③ 내역서'!F9</f>
        <v>1-0-2</v>
      </c>
      <c r="H7" s="388" t="str">
        <f>+'③ 내역서'!G9</f>
        <v>ha</v>
      </c>
      <c r="I7" s="389">
        <f>+'③ 내역서'!H9</f>
        <v>1.94</v>
      </c>
      <c r="J7" s="390">
        <f t="shared" ref="J7:J11" si="0">K7</f>
        <v>0</v>
      </c>
      <c r="K7" s="390">
        <f>+'③ 내역서'!L9</f>
        <v>0</v>
      </c>
      <c r="L7" s="390"/>
      <c r="M7" s="390"/>
      <c r="N7" s="391"/>
    </row>
    <row r="8" spans="1:16" ht="30" customHeight="1">
      <c r="B8" s="43">
        <v>1</v>
      </c>
      <c r="D8" s="379">
        <v>3</v>
      </c>
      <c r="E8" s="716" t="str">
        <f>+'③ 내역서'!E10</f>
        <v>뿌리굴취</v>
      </c>
      <c r="F8" s="716"/>
      <c r="G8" s="387" t="str">
        <f>+'③ 내역서'!F10</f>
        <v>1-0-3</v>
      </c>
      <c r="H8" s="388" t="str">
        <f>+'③ 내역서'!G10</f>
        <v>ha</v>
      </c>
      <c r="I8" s="389">
        <f>+'③ 내역서'!H10</f>
        <v>7.2</v>
      </c>
      <c r="J8" s="390">
        <f t="shared" si="0"/>
        <v>0</v>
      </c>
      <c r="K8" s="390">
        <f>+'③ 내역서'!L10</f>
        <v>0</v>
      </c>
      <c r="L8" s="390"/>
      <c r="M8" s="390"/>
      <c r="N8" s="391"/>
    </row>
    <row r="9" spans="1:16" ht="30" customHeight="1">
      <c r="B9" s="43">
        <v>1</v>
      </c>
      <c r="D9" s="379">
        <v>4</v>
      </c>
      <c r="E9" s="716" t="str">
        <f>+'③ 내역서'!E11</f>
        <v>뿌리굴취</v>
      </c>
      <c r="F9" s="716"/>
      <c r="G9" s="387" t="str">
        <f>+'③ 내역서'!F11</f>
        <v>2-0-1</v>
      </c>
      <c r="H9" s="388" t="str">
        <f>+'③ 내역서'!G11</f>
        <v>ha</v>
      </c>
      <c r="I9" s="389">
        <f>+'③ 내역서'!H11</f>
        <v>9.8000000000000007</v>
      </c>
      <c r="J9" s="390">
        <f t="shared" si="0"/>
        <v>0</v>
      </c>
      <c r="K9" s="390">
        <f>+'③ 내역서'!L11</f>
        <v>0</v>
      </c>
      <c r="L9" s="390"/>
      <c r="M9" s="390"/>
      <c r="N9" s="391"/>
    </row>
    <row r="10" spans="1:16" ht="30" customHeight="1">
      <c r="B10" s="43">
        <v>1</v>
      </c>
      <c r="D10" s="379">
        <v>5</v>
      </c>
      <c r="E10" s="716" t="str">
        <f>+'③ 내역서'!E12</f>
        <v>뿌리굴취</v>
      </c>
      <c r="F10" s="716"/>
      <c r="G10" s="387" t="str">
        <f>+'③ 내역서'!F12</f>
        <v>3-0-1</v>
      </c>
      <c r="H10" s="388" t="str">
        <f>+'③ 내역서'!G12</f>
        <v>ha</v>
      </c>
      <c r="I10" s="389">
        <f>+'③ 내역서'!H12</f>
        <v>18.989999999999998</v>
      </c>
      <c r="J10" s="390">
        <f t="shared" si="0"/>
        <v>0</v>
      </c>
      <c r="K10" s="390">
        <f>+'③ 내역서'!L12</f>
        <v>0</v>
      </c>
      <c r="L10" s="390"/>
      <c r="M10" s="390"/>
      <c r="N10" s="391"/>
    </row>
    <row r="11" spans="1:16" ht="30" customHeight="1">
      <c r="B11" s="43">
        <v>0</v>
      </c>
      <c r="D11" s="379">
        <v>6</v>
      </c>
      <c r="E11" s="716" t="str">
        <f>+'③ 내역서'!E13</f>
        <v>뿌리굴취</v>
      </c>
      <c r="F11" s="716"/>
      <c r="G11" s="387" t="str">
        <f>+'③ 내역서'!F13</f>
        <v>4-0-1</v>
      </c>
      <c r="H11" s="388" t="str">
        <f>+'③ 내역서'!G13</f>
        <v>ha</v>
      </c>
      <c r="I11" s="389">
        <f>+'③ 내역서'!H13</f>
        <v>12.84</v>
      </c>
      <c r="J11" s="390">
        <f t="shared" si="0"/>
        <v>0</v>
      </c>
      <c r="K11" s="390">
        <f>+'③ 내역서'!L13</f>
        <v>0</v>
      </c>
      <c r="L11" s="390"/>
      <c r="M11" s="390"/>
      <c r="N11" s="391"/>
    </row>
    <row r="12" spans="1:16" ht="30" hidden="1" customHeight="1">
      <c r="B12" s="43">
        <v>0</v>
      </c>
      <c r="D12" s="379">
        <v>7</v>
      </c>
      <c r="E12" s="716">
        <f>+'③ 내역서'!E14</f>
        <v>0</v>
      </c>
      <c r="F12" s="716"/>
      <c r="G12" s="387">
        <f>+'③ 내역서'!F14</f>
        <v>0</v>
      </c>
      <c r="H12" s="388">
        <f>+'③ 내역서'!G14</f>
        <v>0</v>
      </c>
      <c r="I12" s="389">
        <f>+'③ 내역서'!H14</f>
        <v>0</v>
      </c>
      <c r="J12" s="390">
        <f t="shared" ref="J12" si="1">K12+L12+M12</f>
        <v>0</v>
      </c>
      <c r="K12" s="390">
        <f>+'③ 내역서'!L14</f>
        <v>0</v>
      </c>
      <c r="L12" s="390"/>
      <c r="M12" s="390"/>
      <c r="N12" s="391"/>
    </row>
    <row r="13" spans="1:16" ht="30" hidden="1" customHeight="1">
      <c r="B13" s="43">
        <v>0</v>
      </c>
      <c r="D13" s="379"/>
      <c r="E13" s="747"/>
      <c r="F13" s="747"/>
      <c r="G13" s="392"/>
      <c r="H13" s="388"/>
      <c r="I13" s="389"/>
      <c r="J13" s="390"/>
      <c r="K13" s="390"/>
      <c r="L13" s="390"/>
      <c r="M13" s="390"/>
      <c r="N13" s="391"/>
    </row>
    <row r="14" spans="1:16" ht="30" hidden="1" customHeight="1">
      <c r="B14" s="43">
        <v>0</v>
      </c>
      <c r="D14" s="379"/>
      <c r="E14" s="747"/>
      <c r="F14" s="747"/>
      <c r="G14" s="392"/>
      <c r="H14" s="388"/>
      <c r="I14" s="389"/>
      <c r="J14" s="390"/>
      <c r="K14" s="390"/>
      <c r="L14" s="390"/>
      <c r="M14" s="390"/>
      <c r="N14" s="391"/>
    </row>
    <row r="15" spans="1:16" ht="30" hidden="1" customHeight="1">
      <c r="B15" s="43">
        <v>0</v>
      </c>
      <c r="D15" s="379"/>
      <c r="E15" s="747"/>
      <c r="F15" s="747"/>
      <c r="G15" s="392"/>
      <c r="H15" s="388"/>
      <c r="I15" s="389"/>
      <c r="J15" s="390"/>
      <c r="K15" s="390"/>
      <c r="L15" s="390"/>
      <c r="M15" s="390"/>
      <c r="N15" s="391"/>
    </row>
    <row r="16" spans="1:16" ht="30" customHeight="1">
      <c r="B16" s="43">
        <v>1</v>
      </c>
      <c r="D16" s="748" t="s">
        <v>3</v>
      </c>
      <c r="E16" s="749"/>
      <c r="F16" s="749"/>
      <c r="G16" s="393"/>
      <c r="H16" s="394"/>
      <c r="I16" s="395"/>
      <c r="J16" s="396">
        <f>SUM(J6:J15)</f>
        <v>0</v>
      </c>
      <c r="K16" s="396">
        <f>SUM(K6:K15)</f>
        <v>0</v>
      </c>
      <c r="L16" s="396"/>
      <c r="M16" s="396"/>
      <c r="N16" s="397"/>
    </row>
    <row r="17" spans="2:2" ht="20.100000000000001" customHeight="1">
      <c r="B17" s="43">
        <v>0</v>
      </c>
    </row>
    <row r="18" spans="2:2" ht="20.100000000000001" customHeight="1">
      <c r="B18" s="43">
        <v>0</v>
      </c>
    </row>
  </sheetData>
  <mergeCells count="14">
    <mergeCell ref="E14:F14"/>
    <mergeCell ref="E12:F12"/>
    <mergeCell ref="E11:F11"/>
    <mergeCell ref="E15:F15"/>
    <mergeCell ref="D16:F16"/>
    <mergeCell ref="E4:F4"/>
    <mergeCell ref="E10:F10"/>
    <mergeCell ref="F2:N2"/>
    <mergeCell ref="M3:N3"/>
    <mergeCell ref="E13:F13"/>
    <mergeCell ref="E7:F7"/>
    <mergeCell ref="E6:F6"/>
    <mergeCell ref="E8:F8"/>
    <mergeCell ref="E9:F9"/>
  </mergeCells>
  <phoneticPr fontId="3" type="noConversion"/>
  <printOptions horizontalCentered="1"/>
  <pageMargins left="0.62992125984251968" right="0.55118110236220474" top="0.62992125984251968" bottom="0.51181102362204722" header="0.27559055118110237" footer="0.31496062992125984"/>
  <pageSetup paperSize="9" firstPageNumber="2" orientation="landscape" blackAndWhite="1" horizontalDpi="4294967293" verticalDpi="4294967293" r:id="rId1"/>
  <headerFooter alignWithMargins="0">
    <oddFooter>&amp;R내역서총괄표-&amp;P</oddFooter>
  </headerFooter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62465" r:id="rId4" name="Option Button 1">
              <controlPr defaultSize="0" autoFill="0" autoLine="0" autoPict="0" macro="[0]!출력">
                <anchor moveWithCells="1">
                  <from>
                    <xdr:col>1</xdr:col>
                    <xdr:colOff>238125</xdr:colOff>
                    <xdr:row>0</xdr:row>
                    <xdr:rowOff>28575</xdr:rowOff>
                  </from>
                  <to>
                    <xdr:col>1</xdr:col>
                    <xdr:colOff>723900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2466" r:id="rId5" name="Option Button 2">
              <controlPr defaultSize="0" autoFill="0" autoLine="0" autoPict="0" macro="[0]!Module2.모두">
                <anchor moveWithCells="1">
                  <from>
                    <xdr:col>2</xdr:col>
                    <xdr:colOff>152400</xdr:colOff>
                    <xdr:row>0</xdr:row>
                    <xdr:rowOff>47625</xdr:rowOff>
                  </from>
                  <to>
                    <xdr:col>2</xdr:col>
                    <xdr:colOff>619125</xdr:colOff>
                    <xdr:row>0</xdr:row>
                    <xdr:rowOff>276225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3">
    <tabColor rgb="FF00B0F0"/>
  </sheetPr>
  <dimension ref="A1:Q29"/>
  <sheetViews>
    <sheetView view="pageBreakPreview" topLeftCell="A4" zoomScale="130" zoomScaleNormal="85" zoomScaleSheetLayoutView="130" workbookViewId="0">
      <selection activeCell="K12" sqref="K12"/>
    </sheetView>
  </sheetViews>
  <sheetFormatPr defaultRowHeight="20.100000000000001" customHeight="1"/>
  <cols>
    <col min="1" max="3" width="8.88671875" style="81"/>
    <col min="4" max="4" width="5.33203125" style="3" customWidth="1"/>
    <col min="5" max="5" width="10.5546875" style="3" customWidth="1"/>
    <col min="6" max="6" width="11.109375" style="3" customWidth="1"/>
    <col min="7" max="7" width="4.6640625" style="3" bestFit="1" customWidth="1"/>
    <col min="8" max="8" width="6.5546875" style="3" customWidth="1"/>
    <col min="9" max="9" width="9.77734375" style="7" customWidth="1"/>
    <col min="10" max="10" width="12.21875" style="7" bestFit="1" customWidth="1"/>
    <col min="11" max="11" width="9.6640625" style="7" customWidth="1"/>
    <col min="12" max="12" width="11.109375" style="7" customWidth="1"/>
    <col min="13" max="13" width="8.109375" style="7" customWidth="1"/>
    <col min="14" max="14" width="10.21875" style="7" customWidth="1"/>
    <col min="15" max="15" width="6.88671875" style="8" customWidth="1"/>
    <col min="16" max="16" width="7.6640625" style="8" customWidth="1"/>
    <col min="17" max="17" width="5.33203125" style="3" bestFit="1" customWidth="1"/>
    <col min="18" max="18" width="8.88671875" style="3"/>
    <col min="19" max="19" width="12.109375" style="3" bestFit="1" customWidth="1"/>
    <col min="20" max="24" width="8.88671875" style="3"/>
    <col min="25" max="25" width="8.88671875" style="3" customWidth="1"/>
    <col min="26" max="39" width="8.88671875" style="3"/>
    <col min="40" max="40" width="2" style="3" customWidth="1"/>
    <col min="41" max="16384" width="8.88671875" style="3"/>
  </cols>
  <sheetData>
    <row r="1" spans="1:17" ht="32.25" customHeight="1">
      <c r="A1" s="81">
        <v>1</v>
      </c>
      <c r="B1" s="81">
        <v>1</v>
      </c>
    </row>
    <row r="2" spans="1:17" ht="30" customHeight="1">
      <c r="A2" s="144" t="s">
        <v>247</v>
      </c>
      <c r="B2" s="81">
        <v>1</v>
      </c>
      <c r="D2" s="754" t="s">
        <v>47</v>
      </c>
      <c r="E2" s="754"/>
      <c r="F2" s="754"/>
      <c r="G2" s="754"/>
      <c r="H2" s="754"/>
      <c r="I2" s="754"/>
      <c r="J2" s="754"/>
      <c r="K2" s="754"/>
      <c r="L2" s="754"/>
      <c r="M2" s="754"/>
      <c r="N2" s="754"/>
      <c r="O2" s="754"/>
      <c r="P2" s="754"/>
      <c r="Q2" s="754"/>
    </row>
    <row r="3" spans="1:17" s="62" customFormat="1" ht="30" customHeight="1">
      <c r="A3" s="81"/>
      <c r="B3" s="81">
        <v>1</v>
      </c>
      <c r="C3" s="81"/>
      <c r="D3" s="3" t="str">
        <f>DB!$D$4&amp;DB!$E$4</f>
        <v>▣ 공사명 : 2024년 조림지 덩굴제거사업 [1지구]</v>
      </c>
      <c r="E3" s="343"/>
      <c r="F3" s="343"/>
      <c r="G3" s="343"/>
      <c r="H3" s="343"/>
      <c r="I3" s="343"/>
      <c r="J3" s="343"/>
      <c r="K3" s="7"/>
      <c r="L3" s="7"/>
      <c r="M3" s="7"/>
      <c r="N3" s="7"/>
      <c r="O3" s="8"/>
      <c r="P3" s="761" t="s">
        <v>8</v>
      </c>
      <c r="Q3" s="761"/>
    </row>
    <row r="4" spans="1:17" s="62" customFormat="1" ht="30" customHeight="1">
      <c r="A4" s="81"/>
      <c r="B4" s="81">
        <v>1</v>
      </c>
      <c r="C4" s="81"/>
      <c r="D4" s="752"/>
      <c r="E4" s="757" t="s">
        <v>36</v>
      </c>
      <c r="F4" s="757" t="s">
        <v>70</v>
      </c>
      <c r="G4" s="757" t="s">
        <v>10</v>
      </c>
      <c r="H4" s="762" t="s">
        <v>79</v>
      </c>
      <c r="I4" s="759" t="s">
        <v>3</v>
      </c>
      <c r="J4" s="759"/>
      <c r="K4" s="759" t="s">
        <v>40</v>
      </c>
      <c r="L4" s="759"/>
      <c r="M4" s="759" t="s">
        <v>41</v>
      </c>
      <c r="N4" s="759"/>
      <c r="O4" s="760" t="s">
        <v>42</v>
      </c>
      <c r="P4" s="760"/>
      <c r="Q4" s="755" t="s">
        <v>43</v>
      </c>
    </row>
    <row r="5" spans="1:17" s="62" customFormat="1" ht="30" customHeight="1">
      <c r="A5" s="81"/>
      <c r="B5" s="81">
        <v>1</v>
      </c>
      <c r="C5" s="81"/>
      <c r="D5" s="753"/>
      <c r="E5" s="758"/>
      <c r="F5" s="758"/>
      <c r="G5" s="758"/>
      <c r="H5" s="758"/>
      <c r="I5" s="344" t="s">
        <v>44</v>
      </c>
      <c r="J5" s="344" t="s">
        <v>45</v>
      </c>
      <c r="K5" s="344" t="s">
        <v>44</v>
      </c>
      <c r="L5" s="344" t="s">
        <v>45</v>
      </c>
      <c r="M5" s="344" t="s">
        <v>44</v>
      </c>
      <c r="N5" s="344" t="s">
        <v>45</v>
      </c>
      <c r="O5" s="345" t="s">
        <v>44</v>
      </c>
      <c r="P5" s="345" t="s">
        <v>45</v>
      </c>
      <c r="Q5" s="756"/>
    </row>
    <row r="6" spans="1:17" s="149" customFormat="1" ht="30" customHeight="1">
      <c r="A6" s="81"/>
      <c r="B6" s="81">
        <v>1</v>
      </c>
      <c r="C6" s="81"/>
      <c r="D6" s="346" t="s">
        <v>48</v>
      </c>
      <c r="E6" s="325" t="s">
        <v>49</v>
      </c>
      <c r="F6" s="347"/>
      <c r="G6" s="347"/>
      <c r="H6" s="348"/>
      <c r="I6" s="349"/>
      <c r="J6" s="349"/>
      <c r="K6" s="349"/>
      <c r="L6" s="349"/>
      <c r="M6" s="349"/>
      <c r="N6" s="349">
        <f>+N7</f>
        <v>0</v>
      </c>
      <c r="O6" s="349"/>
      <c r="P6" s="349">
        <f>+P7</f>
        <v>0</v>
      </c>
      <c r="Q6" s="350"/>
    </row>
    <row r="7" spans="1:17" s="62" customFormat="1" ht="30" customHeight="1">
      <c r="A7" s="81"/>
      <c r="B7" s="81">
        <v>1</v>
      </c>
      <c r="C7" s="81"/>
      <c r="D7" s="351" t="str">
        <f>'④ 단가산출목록표'!D5</f>
        <v>1</v>
      </c>
      <c r="E7" s="352" t="str">
        <f>+'④ 단가산출목록표'!E5</f>
        <v>칡덩굴제거</v>
      </c>
      <c r="F7" s="333"/>
      <c r="G7" s="333"/>
      <c r="H7" s="353"/>
      <c r="I7" s="354"/>
      <c r="J7" s="349"/>
      <c r="K7" s="349"/>
      <c r="L7" s="349"/>
      <c r="M7" s="349"/>
      <c r="N7" s="349">
        <f>SUM(N8:N21)</f>
        <v>0</v>
      </c>
      <c r="O7" s="349"/>
      <c r="P7" s="349">
        <f>SUM(P8:P21)</f>
        <v>0</v>
      </c>
      <c r="Q7" s="355"/>
    </row>
    <row r="8" spans="1:17" s="62" customFormat="1" ht="30" customHeight="1">
      <c r="A8" s="81"/>
      <c r="B8" s="81">
        <v>1</v>
      </c>
      <c r="C8" s="81"/>
      <c r="D8" s="351" t="str">
        <f>'④ 단가산출목록표'!D6</f>
        <v>1.1</v>
      </c>
      <c r="E8" s="333" t="str">
        <f>'④ 단가산출목록표'!E6</f>
        <v>뿌리굴취</v>
      </c>
      <c r="F8" s="356" t="str">
        <f>'④ 단가산출목록표'!F6</f>
        <v>1-0-1</v>
      </c>
      <c r="G8" s="333" t="str">
        <f>'④ 단가산출목록표'!G6</f>
        <v>ha</v>
      </c>
      <c r="H8" s="357">
        <v>18.78</v>
      </c>
      <c r="I8" s="354"/>
      <c r="J8" s="354"/>
      <c r="K8" s="354"/>
      <c r="L8" s="354"/>
      <c r="M8" s="354">
        <f>'④ 단가산출목록표'!K6</f>
        <v>0</v>
      </c>
      <c r="N8" s="354">
        <f>ROUNDDOWN(M8*$H8,0)</f>
        <v>0</v>
      </c>
      <c r="O8" s="354">
        <f>'④ 단가산출목록표'!L6</f>
        <v>0</v>
      </c>
      <c r="P8" s="354">
        <f>ROUNDDOWN(O8*$H8,0)</f>
        <v>0</v>
      </c>
      <c r="Q8" s="358"/>
    </row>
    <row r="9" spans="1:17" s="62" customFormat="1" ht="30" customHeight="1">
      <c r="A9" s="81"/>
      <c r="B9" s="81">
        <v>1</v>
      </c>
      <c r="C9" s="81"/>
      <c r="D9" s="351" t="str">
        <f>'④ 단가산출목록표'!D7</f>
        <v>1.2</v>
      </c>
      <c r="E9" s="333" t="str">
        <f>'④ 단가산출목록표'!E7</f>
        <v>뿌리굴취</v>
      </c>
      <c r="F9" s="356" t="str">
        <f>'④ 단가산출목록표'!F7</f>
        <v>1-0-2</v>
      </c>
      <c r="G9" s="333" t="str">
        <f>'④ 단가산출목록표'!G7</f>
        <v>ha</v>
      </c>
      <c r="H9" s="357">
        <v>1.94</v>
      </c>
      <c r="I9" s="354"/>
      <c r="J9" s="354"/>
      <c r="K9" s="354"/>
      <c r="L9" s="354"/>
      <c r="M9" s="354">
        <f>'④ 단가산출목록표'!K7</f>
        <v>0</v>
      </c>
      <c r="N9" s="354">
        <f t="shared" ref="N9:N12" si="0">ROUNDDOWN(M9*$H9,0)</f>
        <v>0</v>
      </c>
      <c r="O9" s="354">
        <f>'④ 단가산출목록표'!L7</f>
        <v>0</v>
      </c>
      <c r="P9" s="354">
        <f t="shared" ref="P9:P12" si="1">ROUNDDOWN(O9*$H9,0)</f>
        <v>0</v>
      </c>
      <c r="Q9" s="358"/>
    </row>
    <row r="10" spans="1:17" s="62" customFormat="1" ht="30" customHeight="1">
      <c r="A10" s="81"/>
      <c r="B10" s="81">
        <v>1</v>
      </c>
      <c r="C10" s="81"/>
      <c r="D10" s="351">
        <v>1.3</v>
      </c>
      <c r="E10" s="333" t="str">
        <f>'④ 단가산출목록표'!E8</f>
        <v>뿌리굴취</v>
      </c>
      <c r="F10" s="356" t="str">
        <f>'④ 단가산출목록표'!F8</f>
        <v>1-0-3</v>
      </c>
      <c r="G10" s="333" t="str">
        <f>'④ 단가산출목록표'!G8</f>
        <v>ha</v>
      </c>
      <c r="H10" s="357">
        <v>7.2</v>
      </c>
      <c r="I10" s="354"/>
      <c r="J10" s="354"/>
      <c r="K10" s="354"/>
      <c r="L10" s="354"/>
      <c r="M10" s="354">
        <f>'④ 단가산출목록표'!K8</f>
        <v>0</v>
      </c>
      <c r="N10" s="354">
        <f t="shared" si="0"/>
        <v>0</v>
      </c>
      <c r="O10" s="354">
        <f>'④ 단가산출목록표'!L8</f>
        <v>0</v>
      </c>
      <c r="P10" s="354">
        <f t="shared" si="1"/>
        <v>0</v>
      </c>
      <c r="Q10" s="358"/>
    </row>
    <row r="11" spans="1:17" s="62" customFormat="1" ht="30" customHeight="1">
      <c r="A11" s="81"/>
      <c r="B11" s="81">
        <v>1</v>
      </c>
      <c r="C11" s="81"/>
      <c r="D11" s="351" t="str">
        <f>'④ 단가산출목록표'!D9</f>
        <v>1.4</v>
      </c>
      <c r="E11" s="333" t="str">
        <f>'④ 단가산출목록표'!E9</f>
        <v>뿌리굴취</v>
      </c>
      <c r="F11" s="356" t="str">
        <f>'④ 단가산출목록표'!F9</f>
        <v>2-0-1</v>
      </c>
      <c r="G11" s="333" t="str">
        <f>'④ 단가산출목록표'!G9</f>
        <v>ha</v>
      </c>
      <c r="H11" s="357">
        <v>9.8000000000000007</v>
      </c>
      <c r="I11" s="354"/>
      <c r="J11" s="354"/>
      <c r="K11" s="354"/>
      <c r="L11" s="354"/>
      <c r="M11" s="354">
        <f>'④ 단가산출목록표'!K9</f>
        <v>0</v>
      </c>
      <c r="N11" s="354">
        <f t="shared" si="0"/>
        <v>0</v>
      </c>
      <c r="O11" s="354">
        <f>'④ 단가산출목록표'!L9</f>
        <v>0</v>
      </c>
      <c r="P11" s="354">
        <f t="shared" si="1"/>
        <v>0</v>
      </c>
      <c r="Q11" s="358"/>
    </row>
    <row r="12" spans="1:17" s="62" customFormat="1" ht="30" customHeight="1">
      <c r="A12" s="81"/>
      <c r="B12" s="81">
        <v>1</v>
      </c>
      <c r="C12" s="81"/>
      <c r="D12" s="351" t="str">
        <f>'④ 단가산출목록표'!D10</f>
        <v>1.5</v>
      </c>
      <c r="E12" s="333" t="str">
        <f>'④ 단가산출목록표'!E10</f>
        <v>뿌리굴취</v>
      </c>
      <c r="F12" s="356" t="str">
        <f>'④ 단가산출목록표'!F10</f>
        <v>3-0-1</v>
      </c>
      <c r="G12" s="333" t="str">
        <f>'④ 단가산출목록표'!G10</f>
        <v>ha</v>
      </c>
      <c r="H12" s="357">
        <v>18.989999999999998</v>
      </c>
      <c r="I12" s="354"/>
      <c r="J12" s="354"/>
      <c r="K12" s="354"/>
      <c r="L12" s="354"/>
      <c r="M12" s="354">
        <f>'④ 단가산출목록표'!K10</f>
        <v>0</v>
      </c>
      <c r="N12" s="354">
        <f t="shared" si="0"/>
        <v>0</v>
      </c>
      <c r="O12" s="354">
        <f>'④ 단가산출목록표'!L10</f>
        <v>0</v>
      </c>
      <c r="P12" s="354">
        <f t="shared" si="1"/>
        <v>0</v>
      </c>
      <c r="Q12" s="358"/>
    </row>
    <row r="13" spans="1:17" s="62" customFormat="1" ht="30" customHeight="1">
      <c r="A13" s="81"/>
      <c r="B13" s="81">
        <v>0</v>
      </c>
      <c r="C13" s="81"/>
      <c r="D13" s="351" t="str">
        <f>'④ 단가산출목록표'!D11</f>
        <v>1.6</v>
      </c>
      <c r="E13" s="333" t="str">
        <f>'④ 단가산출목록표'!E11</f>
        <v>뿌리굴취</v>
      </c>
      <c r="F13" s="356" t="str">
        <f>'④ 단가산출목록표'!F11</f>
        <v>4-0-1</v>
      </c>
      <c r="G13" s="333" t="str">
        <f>'④ 단가산출목록표'!G11</f>
        <v>ha</v>
      </c>
      <c r="H13" s="357">
        <v>12.84</v>
      </c>
      <c r="I13" s="354"/>
      <c r="J13" s="354"/>
      <c r="K13" s="354"/>
      <c r="L13" s="354"/>
      <c r="M13" s="354">
        <f>'④ 단가산출목록표'!K11</f>
        <v>0</v>
      </c>
      <c r="N13" s="354">
        <f t="shared" ref="N13:N14" si="2">ROUNDDOWN(M13*$H13,0)</f>
        <v>0</v>
      </c>
      <c r="O13" s="354">
        <f>'④ 단가산출목록표'!L11</f>
        <v>0</v>
      </c>
      <c r="P13" s="354">
        <f t="shared" ref="P13:P14" si="3">ROUNDDOWN(O13*$H13,0)</f>
        <v>0</v>
      </c>
      <c r="Q13" s="358"/>
    </row>
    <row r="14" spans="1:17" s="62" customFormat="1" ht="30" hidden="1" customHeight="1">
      <c r="A14" s="81"/>
      <c r="B14" s="81">
        <v>0</v>
      </c>
      <c r="C14" s="81"/>
      <c r="D14" s="351"/>
      <c r="E14" s="333"/>
      <c r="F14" s="356"/>
      <c r="G14" s="333"/>
      <c r="H14" s="357"/>
      <c r="I14" s="354"/>
      <c r="J14" s="354">
        <f t="shared" ref="J9:J14" si="4">L14+N14+P14</f>
        <v>0</v>
      </c>
      <c r="K14" s="354">
        <f>'④ 단가산출목록표'!J12</f>
        <v>0</v>
      </c>
      <c r="L14" s="354">
        <f t="shared" ref="L9:L14" si="5">ROUNDDOWN(K14*$H14,0)</f>
        <v>0</v>
      </c>
      <c r="M14" s="354">
        <f>'④ 단가산출목록표'!K12</f>
        <v>0</v>
      </c>
      <c r="N14" s="354">
        <f t="shared" si="2"/>
        <v>0</v>
      </c>
      <c r="O14" s="354">
        <f>'④ 단가산출목록표'!L12</f>
        <v>0</v>
      </c>
      <c r="P14" s="354">
        <f t="shared" si="3"/>
        <v>0</v>
      </c>
      <c r="Q14" s="358"/>
    </row>
    <row r="15" spans="1:17" s="62" customFormat="1" ht="30" hidden="1" customHeight="1">
      <c r="A15" s="81"/>
      <c r="B15" s="81">
        <v>0</v>
      </c>
      <c r="C15" s="81"/>
      <c r="D15" s="351"/>
      <c r="E15" s="352"/>
      <c r="F15" s="352"/>
      <c r="G15" s="333"/>
      <c r="H15" s="357"/>
      <c r="I15" s="359"/>
      <c r="J15" s="359"/>
      <c r="K15" s="359"/>
      <c r="L15" s="359"/>
      <c r="M15" s="359"/>
      <c r="N15" s="359"/>
      <c r="O15" s="359"/>
      <c r="P15" s="359"/>
      <c r="Q15" s="360"/>
    </row>
    <row r="16" spans="1:17" s="62" customFormat="1" ht="30" hidden="1" customHeight="1">
      <c r="A16" s="81"/>
      <c r="B16" s="81">
        <v>0</v>
      </c>
      <c r="C16" s="81"/>
      <c r="D16" s="351"/>
      <c r="E16" s="352"/>
      <c r="F16" s="352"/>
      <c r="G16" s="333"/>
      <c r="H16" s="357"/>
      <c r="I16" s="359"/>
      <c r="J16" s="359"/>
      <c r="K16" s="359"/>
      <c r="L16" s="359"/>
      <c r="M16" s="359"/>
      <c r="N16" s="359"/>
      <c r="O16" s="359"/>
      <c r="P16" s="359"/>
      <c r="Q16" s="360"/>
    </row>
    <row r="17" spans="1:17" s="62" customFormat="1" ht="30" hidden="1" customHeight="1">
      <c r="A17" s="81"/>
      <c r="B17" s="81">
        <v>0</v>
      </c>
      <c r="C17" s="81"/>
      <c r="D17" s="351"/>
      <c r="E17" s="352"/>
      <c r="F17" s="352"/>
      <c r="G17" s="333"/>
      <c r="H17" s="353"/>
      <c r="I17" s="359"/>
      <c r="J17" s="361"/>
      <c r="K17" s="361"/>
      <c r="L17" s="361"/>
      <c r="M17" s="361"/>
      <c r="N17" s="361"/>
      <c r="O17" s="361"/>
      <c r="P17" s="361"/>
      <c r="Q17" s="355"/>
    </row>
    <row r="18" spans="1:17" s="62" customFormat="1" ht="30" hidden="1" customHeight="1">
      <c r="A18" s="81"/>
      <c r="B18" s="81">
        <v>0</v>
      </c>
      <c r="C18" s="81"/>
      <c r="D18" s="351"/>
      <c r="E18" s="352"/>
      <c r="F18" s="352"/>
      <c r="G18" s="333"/>
      <c r="H18" s="357"/>
      <c r="I18" s="359"/>
      <c r="J18" s="359"/>
      <c r="K18" s="359"/>
      <c r="L18" s="359"/>
      <c r="M18" s="359"/>
      <c r="N18" s="359"/>
      <c r="O18" s="359"/>
      <c r="P18" s="359"/>
      <c r="Q18" s="360"/>
    </row>
    <row r="19" spans="1:17" s="62" customFormat="1" ht="30" hidden="1" customHeight="1">
      <c r="A19" s="81"/>
      <c r="B19" s="81">
        <v>0</v>
      </c>
      <c r="C19" s="81"/>
      <c r="D19" s="351"/>
      <c r="E19" s="352"/>
      <c r="F19" s="352"/>
      <c r="G19" s="333"/>
      <c r="H19" s="357"/>
      <c r="I19" s="359"/>
      <c r="J19" s="359"/>
      <c r="K19" s="359"/>
      <c r="L19" s="359"/>
      <c r="M19" s="359"/>
      <c r="N19" s="359"/>
      <c r="O19" s="359"/>
      <c r="P19" s="359"/>
      <c r="Q19" s="360"/>
    </row>
    <row r="20" spans="1:17" s="62" customFormat="1" ht="30" hidden="1" customHeight="1">
      <c r="A20" s="81"/>
      <c r="B20" s="81">
        <v>0</v>
      </c>
      <c r="C20" s="81"/>
      <c r="D20" s="351"/>
      <c r="E20" s="352"/>
      <c r="F20" s="352"/>
      <c r="G20" s="333"/>
      <c r="H20" s="357"/>
      <c r="I20" s="359"/>
      <c r="J20" s="359"/>
      <c r="K20" s="359"/>
      <c r="L20" s="359"/>
      <c r="M20" s="359"/>
      <c r="N20" s="359"/>
      <c r="O20" s="359"/>
      <c r="P20" s="359"/>
      <c r="Q20" s="360"/>
    </row>
    <row r="21" spans="1:17" s="62" customFormat="1" ht="30" hidden="1" customHeight="1">
      <c r="A21" s="81"/>
      <c r="B21" s="81">
        <v>0</v>
      </c>
      <c r="C21" s="81"/>
      <c r="D21" s="351"/>
      <c r="E21" s="352"/>
      <c r="F21" s="352"/>
      <c r="G21" s="333"/>
      <c r="H21" s="357"/>
      <c r="I21" s="359"/>
      <c r="J21" s="359"/>
      <c r="K21" s="359"/>
      <c r="L21" s="359"/>
      <c r="M21" s="359"/>
      <c r="N21" s="359"/>
      <c r="O21" s="359"/>
      <c r="P21" s="359"/>
      <c r="Q21" s="362"/>
    </row>
    <row r="22" spans="1:17" s="149" customFormat="1" ht="30" customHeight="1">
      <c r="A22" s="81"/>
      <c r="B22" s="81">
        <v>1</v>
      </c>
      <c r="C22" s="81"/>
      <c r="D22" s="750" t="s">
        <v>3</v>
      </c>
      <c r="E22" s="751"/>
      <c r="F22" s="364"/>
      <c r="G22" s="363"/>
      <c r="H22" s="365">
        <f>SUBTOTAL(9,H8:H21)</f>
        <v>69.55</v>
      </c>
      <c r="I22" s="366"/>
      <c r="J22" s="497">
        <f>SUM(J8:J13)</f>
        <v>0</v>
      </c>
      <c r="K22" s="366">
        <f t="shared" ref="K22:P22" si="6">+K6</f>
        <v>0</v>
      </c>
      <c r="L22" s="497">
        <f t="shared" si="6"/>
        <v>0</v>
      </c>
      <c r="M22" s="366">
        <f t="shared" si="6"/>
        <v>0</v>
      </c>
      <c r="N22" s="366">
        <f t="shared" si="6"/>
        <v>0</v>
      </c>
      <c r="O22" s="366">
        <f t="shared" si="6"/>
        <v>0</v>
      </c>
      <c r="P22" s="366">
        <f t="shared" si="6"/>
        <v>0</v>
      </c>
      <c r="Q22" s="367"/>
    </row>
    <row r="23" spans="1:17" s="62" customFormat="1" ht="20.100000000000001" customHeight="1">
      <c r="A23" s="81"/>
      <c r="B23" s="81">
        <v>0</v>
      </c>
      <c r="C23" s="81"/>
      <c r="I23" s="145"/>
      <c r="J23" s="145"/>
      <c r="K23" s="145"/>
      <c r="L23" s="145"/>
      <c r="M23" s="145"/>
      <c r="N23" s="145"/>
      <c r="O23" s="146"/>
      <c r="P23" s="146"/>
    </row>
    <row r="24" spans="1:17" s="62" customFormat="1" ht="20.100000000000001" customHeight="1">
      <c r="A24" s="81"/>
      <c r="B24" s="81">
        <v>0</v>
      </c>
      <c r="C24" s="81"/>
      <c r="E24" s="62" t="s">
        <v>121</v>
      </c>
      <c r="F24" s="172" t="s">
        <v>153</v>
      </c>
      <c r="G24" s="173"/>
      <c r="H24" s="173" t="s">
        <v>154</v>
      </c>
      <c r="I24" s="174">
        <v>138290</v>
      </c>
      <c r="J24" s="173"/>
      <c r="K24" s="173"/>
      <c r="L24" s="175">
        <f>+'④ 단가산출목록표'!K26</f>
        <v>0</v>
      </c>
      <c r="M24" s="145"/>
      <c r="N24" s="145"/>
      <c r="O24" s="146"/>
      <c r="P24" s="146"/>
    </row>
    <row r="25" spans="1:17" s="62" customFormat="1" ht="20.100000000000001" customHeight="1">
      <c r="A25" s="81"/>
      <c r="B25" s="81"/>
      <c r="C25" s="81"/>
      <c r="I25" s="145"/>
      <c r="J25" s="145"/>
      <c r="K25" s="145"/>
      <c r="L25" s="145"/>
      <c r="M25" s="145"/>
      <c r="N25" s="145"/>
      <c r="O25" s="146"/>
      <c r="P25" s="146"/>
    </row>
    <row r="26" spans="1:17" s="62" customFormat="1" ht="20.100000000000001" customHeight="1">
      <c r="A26" s="81"/>
      <c r="B26" s="81"/>
      <c r="C26" s="81"/>
      <c r="I26" s="145"/>
      <c r="J26" s="145"/>
      <c r="K26" s="145"/>
      <c r="L26" s="145"/>
      <c r="M26" s="145"/>
      <c r="N26" s="145"/>
      <c r="O26" s="146"/>
      <c r="P26" s="146"/>
    </row>
    <row r="27" spans="1:17" s="62" customFormat="1" ht="20.100000000000001" customHeight="1">
      <c r="A27" s="81"/>
      <c r="B27" s="81"/>
      <c r="C27" s="81"/>
      <c r="I27" s="145"/>
      <c r="J27" s="145"/>
      <c r="K27" s="145"/>
      <c r="L27" s="145"/>
      <c r="M27" s="145"/>
      <c r="N27" s="145"/>
      <c r="O27" s="146"/>
      <c r="P27" s="146"/>
    </row>
    <row r="28" spans="1:17" s="62" customFormat="1" ht="20.100000000000001" customHeight="1">
      <c r="A28" s="81"/>
      <c r="B28" s="81"/>
      <c r="C28" s="81"/>
      <c r="I28" s="145"/>
      <c r="J28" s="145"/>
      <c r="K28" s="145"/>
      <c r="L28" s="145"/>
      <c r="M28" s="145"/>
      <c r="N28" s="145"/>
      <c r="O28" s="146"/>
      <c r="P28" s="146"/>
    </row>
    <row r="29" spans="1:17" s="62" customFormat="1" ht="20.100000000000001" customHeight="1">
      <c r="A29" s="81"/>
      <c r="B29" s="81"/>
      <c r="C29" s="81"/>
      <c r="I29" s="145"/>
      <c r="J29" s="145"/>
      <c r="K29" s="145"/>
      <c r="L29" s="145"/>
      <c r="M29" s="145"/>
      <c r="N29" s="145"/>
      <c r="O29" s="146"/>
      <c r="P29" s="146"/>
    </row>
  </sheetData>
  <mergeCells count="13">
    <mergeCell ref="D22:E22"/>
    <mergeCell ref="D4:D5"/>
    <mergeCell ref="D2:Q2"/>
    <mergeCell ref="Q4:Q5"/>
    <mergeCell ref="G4:G5"/>
    <mergeCell ref="K4:L4"/>
    <mergeCell ref="M4:N4"/>
    <mergeCell ref="O4:P4"/>
    <mergeCell ref="F4:F5"/>
    <mergeCell ref="P3:Q3"/>
    <mergeCell ref="I4:J4"/>
    <mergeCell ref="H4:H5"/>
    <mergeCell ref="E4:E5"/>
  </mergeCells>
  <phoneticPr fontId="3" type="noConversion"/>
  <printOptions horizontalCentered="1"/>
  <pageMargins left="0.56000000000000005" right="0.17" top="0.51181102362204722" bottom="0.46" header="0.27559055118110237" footer="0.25"/>
  <pageSetup paperSize="9" firstPageNumber="2" orientation="landscape" blackAndWhite="1" horizontalDpi="4294967293" verticalDpi="4294967293" r:id="rId1"/>
  <headerFooter alignWithMargins="0">
    <oddFooter>&amp;R내역서-&amp;P</oddFooter>
  </headerFooter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41" r:id="rId4" name="Option Button 1">
              <controlPr defaultSize="0" autoFill="0" autoLine="0" autoPict="0" macro="[0]!출력">
                <anchor moveWithCells="1">
                  <from>
                    <xdr:col>1</xdr:col>
                    <xdr:colOff>238125</xdr:colOff>
                    <xdr:row>0</xdr:row>
                    <xdr:rowOff>28575</xdr:rowOff>
                  </from>
                  <to>
                    <xdr:col>1</xdr:col>
                    <xdr:colOff>723900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242" r:id="rId5" name="Option Button 2">
              <controlPr defaultSize="0" autoFill="0" autoLine="0" autoPict="0" macro="[0]!Module2.모두">
                <anchor moveWithCells="1">
                  <from>
                    <xdr:col>2</xdr:col>
                    <xdr:colOff>152400</xdr:colOff>
                    <xdr:row>0</xdr:row>
                    <xdr:rowOff>47625</xdr:rowOff>
                  </from>
                  <to>
                    <xdr:col>2</xdr:col>
                    <xdr:colOff>647700</xdr:colOff>
                    <xdr:row>0</xdr:row>
                    <xdr:rowOff>257175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3">
    <tabColor rgb="FFFF0000"/>
  </sheetPr>
  <dimension ref="A1:U34"/>
  <sheetViews>
    <sheetView view="pageBreakPreview" topLeftCell="A2" zoomScale="145" zoomScaleNormal="85" zoomScaleSheetLayoutView="145" workbookViewId="0">
      <selection activeCell="J9" sqref="J9"/>
    </sheetView>
  </sheetViews>
  <sheetFormatPr defaultRowHeight="20.100000000000001" customHeight="1"/>
  <cols>
    <col min="1" max="3" width="8.88671875" style="81"/>
    <col min="4" max="4" width="5.5546875" style="9" customWidth="1"/>
    <col min="5" max="5" width="11.21875" style="3" customWidth="1"/>
    <col min="6" max="6" width="12.44140625" style="3" customWidth="1"/>
    <col min="7" max="7" width="4.44140625" style="3" bestFit="1" customWidth="1"/>
    <col min="8" max="8" width="5.5546875" style="3" customWidth="1"/>
    <col min="9" max="10" width="12.6640625" style="7" customWidth="1"/>
    <col min="11" max="11" width="8.88671875" style="7" customWidth="1"/>
    <col min="12" max="12" width="8.88671875" style="8" customWidth="1"/>
    <col min="13" max="13" width="28.5546875" style="3" customWidth="1"/>
    <col min="14" max="38" width="8.88671875" style="3"/>
    <col min="39" max="39" width="2" style="3" customWidth="1"/>
    <col min="40" max="16384" width="8.88671875" style="3"/>
  </cols>
  <sheetData>
    <row r="1" spans="1:21" ht="32.25" customHeight="1">
      <c r="A1" s="81">
        <v>1</v>
      </c>
      <c r="B1" s="81">
        <v>1</v>
      </c>
    </row>
    <row r="2" spans="1:21" ht="30" customHeight="1">
      <c r="A2" s="144" t="s">
        <v>247</v>
      </c>
      <c r="B2" s="81">
        <v>1</v>
      </c>
      <c r="D2" s="754" t="s">
        <v>89</v>
      </c>
      <c r="E2" s="754"/>
      <c r="F2" s="754"/>
      <c r="G2" s="754"/>
      <c r="H2" s="754"/>
      <c r="I2" s="754"/>
      <c r="J2" s="754"/>
      <c r="K2" s="754"/>
      <c r="L2" s="754"/>
      <c r="M2" s="754"/>
    </row>
    <row r="3" spans="1:21" s="62" customFormat="1" ht="30" customHeight="1">
      <c r="A3" s="81"/>
      <c r="B3" s="81">
        <v>1</v>
      </c>
      <c r="C3" s="81"/>
      <c r="D3" s="3" t="str">
        <f>DB!$D$4&amp;DB!$E$4</f>
        <v>▣ 공사명 : 2024년 조림지 덩굴제거사업 [1지구]</v>
      </c>
      <c r="E3" s="3"/>
      <c r="F3" s="3"/>
      <c r="G3" s="3"/>
      <c r="H3" s="3"/>
      <c r="I3" s="3"/>
      <c r="J3" s="7"/>
      <c r="K3" s="7"/>
      <c r="L3" s="8"/>
      <c r="M3" s="313"/>
    </row>
    <row r="4" spans="1:21" s="62" customFormat="1" ht="30" customHeight="1">
      <c r="A4" s="81"/>
      <c r="B4" s="81">
        <v>1</v>
      </c>
      <c r="C4" s="81"/>
      <c r="D4" s="318"/>
      <c r="E4" s="319" t="s">
        <v>36</v>
      </c>
      <c r="F4" s="319" t="s">
        <v>70</v>
      </c>
      <c r="G4" s="319" t="s">
        <v>10</v>
      </c>
      <c r="H4" s="320" t="s">
        <v>51</v>
      </c>
      <c r="I4" s="321" t="s">
        <v>3</v>
      </c>
      <c r="J4" s="321" t="s">
        <v>52</v>
      </c>
      <c r="K4" s="321" t="s">
        <v>53</v>
      </c>
      <c r="L4" s="321" t="s">
        <v>54</v>
      </c>
      <c r="M4" s="322" t="s">
        <v>43</v>
      </c>
      <c r="Q4" s="151"/>
    </row>
    <row r="5" spans="1:21" s="149" customFormat="1" ht="24.95" customHeight="1">
      <c r="A5" s="81"/>
      <c r="B5" s="81">
        <v>1</v>
      </c>
      <c r="C5" s="81"/>
      <c r="D5" s="323" t="s">
        <v>130</v>
      </c>
      <c r="E5" s="324" t="s">
        <v>261</v>
      </c>
      <c r="F5" s="325"/>
      <c r="G5" s="326"/>
      <c r="H5" s="327"/>
      <c r="I5" s="328"/>
      <c r="J5" s="329"/>
      <c r="K5" s="329"/>
      <c r="L5" s="329"/>
      <c r="M5" s="330"/>
      <c r="Q5" s="62"/>
      <c r="R5" s="155"/>
      <c r="S5" s="155"/>
      <c r="T5" s="155"/>
      <c r="U5" s="155"/>
    </row>
    <row r="6" spans="1:21" s="62" customFormat="1" ht="24.95" customHeight="1">
      <c r="A6" s="81"/>
      <c r="B6" s="81">
        <v>1</v>
      </c>
      <c r="C6" s="81"/>
      <c r="D6" s="331" t="s">
        <v>128</v>
      </c>
      <c r="E6" s="398" t="s">
        <v>244</v>
      </c>
      <c r="F6" s="333" t="s">
        <v>127</v>
      </c>
      <c r="G6" s="334" t="s">
        <v>0</v>
      </c>
      <c r="H6" s="335">
        <v>1</v>
      </c>
      <c r="I6" s="336"/>
      <c r="J6" s="337"/>
      <c r="K6" s="338"/>
      <c r="L6" s="338">
        <v>0</v>
      </c>
      <c r="M6" s="339"/>
    </row>
    <row r="7" spans="1:21" s="149" customFormat="1" ht="24.95" customHeight="1">
      <c r="A7" s="81"/>
      <c r="B7" s="81">
        <v>1</v>
      </c>
      <c r="C7" s="81"/>
      <c r="D7" s="331" t="s">
        <v>245</v>
      </c>
      <c r="E7" s="398" t="s">
        <v>244</v>
      </c>
      <c r="F7" s="333" t="s">
        <v>262</v>
      </c>
      <c r="G7" s="334" t="s">
        <v>263</v>
      </c>
      <c r="H7" s="335">
        <v>1</v>
      </c>
      <c r="I7" s="336"/>
      <c r="J7" s="337"/>
      <c r="K7" s="338"/>
      <c r="L7" s="338">
        <v>0</v>
      </c>
      <c r="M7" s="339"/>
      <c r="Q7" s="62"/>
      <c r="R7" s="155"/>
      <c r="S7" s="155"/>
      <c r="T7" s="155"/>
      <c r="U7" s="155"/>
    </row>
    <row r="8" spans="1:21" s="62" customFormat="1" ht="24.95" customHeight="1">
      <c r="A8" s="81"/>
      <c r="B8" s="81">
        <v>1</v>
      </c>
      <c r="C8" s="81"/>
      <c r="D8" s="331" t="s">
        <v>284</v>
      </c>
      <c r="E8" s="398" t="s">
        <v>244</v>
      </c>
      <c r="F8" s="333" t="s">
        <v>285</v>
      </c>
      <c r="G8" s="334" t="s">
        <v>286</v>
      </c>
      <c r="H8" s="335">
        <v>1</v>
      </c>
      <c r="I8" s="328"/>
      <c r="J8" s="338"/>
      <c r="K8" s="338"/>
      <c r="L8" s="338">
        <v>0</v>
      </c>
      <c r="M8" s="339"/>
    </row>
    <row r="9" spans="1:21" s="62" customFormat="1" ht="24.95" customHeight="1">
      <c r="A9" s="81"/>
      <c r="B9" s="81">
        <v>1</v>
      </c>
      <c r="C9" s="81"/>
      <c r="D9" s="331" t="s">
        <v>287</v>
      </c>
      <c r="E9" s="398" t="s">
        <v>244</v>
      </c>
      <c r="F9" s="333" t="s">
        <v>324</v>
      </c>
      <c r="G9" s="334" t="s">
        <v>288</v>
      </c>
      <c r="H9" s="335">
        <v>1</v>
      </c>
      <c r="I9" s="328"/>
      <c r="J9" s="328"/>
      <c r="K9" s="338"/>
      <c r="L9" s="338">
        <v>0</v>
      </c>
      <c r="M9" s="339"/>
    </row>
    <row r="10" spans="1:21" s="62" customFormat="1" ht="24.95" customHeight="1">
      <c r="A10" s="81"/>
      <c r="B10" s="81">
        <v>1</v>
      </c>
      <c r="C10" s="81"/>
      <c r="D10" s="331" t="s">
        <v>290</v>
      </c>
      <c r="E10" s="398" t="s">
        <v>244</v>
      </c>
      <c r="F10" s="333" t="s">
        <v>325</v>
      </c>
      <c r="G10" s="334" t="s">
        <v>291</v>
      </c>
      <c r="H10" s="335">
        <v>1</v>
      </c>
      <c r="I10" s="328"/>
      <c r="J10" s="338"/>
      <c r="K10" s="338"/>
      <c r="L10" s="338">
        <v>0</v>
      </c>
      <c r="M10" s="339"/>
    </row>
    <row r="11" spans="1:21" s="149" customFormat="1" ht="24.95" customHeight="1">
      <c r="A11" s="81"/>
      <c r="B11" s="81">
        <v>0</v>
      </c>
      <c r="C11" s="81"/>
      <c r="D11" s="331" t="s">
        <v>296</v>
      </c>
      <c r="E11" s="398" t="s">
        <v>244</v>
      </c>
      <c r="F11" s="333" t="s">
        <v>328</v>
      </c>
      <c r="G11" s="334" t="s">
        <v>0</v>
      </c>
      <c r="H11" s="335">
        <v>1</v>
      </c>
      <c r="I11" s="328"/>
      <c r="J11" s="338"/>
      <c r="K11" s="338"/>
      <c r="L11" s="338">
        <v>0</v>
      </c>
      <c r="M11" s="330"/>
      <c r="Q11" s="62"/>
      <c r="R11" s="155"/>
      <c r="S11" s="155"/>
      <c r="T11" s="155"/>
      <c r="U11" s="155"/>
    </row>
    <row r="12" spans="1:21" s="62" customFormat="1" ht="24.95" hidden="1" customHeight="1">
      <c r="A12" s="81"/>
      <c r="B12" s="81">
        <v>0</v>
      </c>
      <c r="C12" s="81"/>
      <c r="D12" s="331" t="s">
        <v>297</v>
      </c>
      <c r="E12" s="398" t="s">
        <v>244</v>
      </c>
      <c r="F12" s="333"/>
      <c r="G12" s="334" t="s">
        <v>0</v>
      </c>
      <c r="H12" s="335">
        <v>1</v>
      </c>
      <c r="I12" s="328"/>
      <c r="J12" s="338"/>
      <c r="K12" s="338"/>
      <c r="L12" s="338">
        <v>0</v>
      </c>
      <c r="M12" s="340"/>
    </row>
    <row r="13" spans="1:21" s="62" customFormat="1" ht="24.95" hidden="1" customHeight="1">
      <c r="A13" s="81"/>
      <c r="B13" s="81">
        <v>0</v>
      </c>
      <c r="C13" s="81"/>
      <c r="D13" s="331"/>
      <c r="E13" s="332"/>
      <c r="F13" s="333"/>
      <c r="G13" s="334"/>
      <c r="H13" s="335"/>
      <c r="I13" s="328"/>
      <c r="J13" s="341"/>
      <c r="K13" s="338"/>
      <c r="L13" s="338"/>
      <c r="M13" s="340"/>
    </row>
    <row r="14" spans="1:21" s="62" customFormat="1" ht="24.95" hidden="1" customHeight="1">
      <c r="A14" s="81"/>
      <c r="B14" s="81">
        <v>0</v>
      </c>
      <c r="C14" s="81"/>
      <c r="D14" s="331"/>
      <c r="E14" s="332"/>
      <c r="F14" s="333"/>
      <c r="G14" s="334"/>
      <c r="H14" s="335"/>
      <c r="I14" s="328"/>
      <c r="J14" s="341"/>
      <c r="K14" s="338"/>
      <c r="L14" s="338"/>
      <c r="M14" s="340"/>
    </row>
    <row r="15" spans="1:21" s="149" customFormat="1" ht="24.95" hidden="1" customHeight="1">
      <c r="A15" s="81"/>
      <c r="B15" s="81">
        <v>0</v>
      </c>
      <c r="C15" s="81"/>
      <c r="D15" s="323"/>
      <c r="E15" s="325"/>
      <c r="F15" s="325"/>
      <c r="G15" s="342"/>
      <c r="H15" s="327"/>
      <c r="I15" s="328"/>
      <c r="J15" s="341"/>
      <c r="K15" s="341"/>
      <c r="L15" s="341"/>
      <c r="M15" s="330"/>
      <c r="Q15" s="62"/>
      <c r="R15" s="155"/>
      <c r="S15" s="155"/>
      <c r="T15" s="155"/>
      <c r="U15" s="155"/>
    </row>
    <row r="16" spans="1:21" s="62" customFormat="1" ht="24.95" hidden="1" customHeight="1">
      <c r="A16" s="81"/>
      <c r="B16" s="81">
        <v>0</v>
      </c>
      <c r="C16" s="81"/>
      <c r="D16" s="331"/>
      <c r="E16" s="332"/>
      <c r="F16" s="333"/>
      <c r="G16" s="334"/>
      <c r="H16" s="335"/>
      <c r="I16" s="328"/>
      <c r="J16" s="341"/>
      <c r="K16" s="338"/>
      <c r="L16" s="338"/>
      <c r="M16" s="340"/>
    </row>
    <row r="17" spans="1:21" s="62" customFormat="1" ht="30" hidden="1" customHeight="1">
      <c r="A17" s="81"/>
      <c r="B17" s="81">
        <v>0</v>
      </c>
      <c r="C17" s="81"/>
      <c r="D17" s="156"/>
      <c r="E17" s="157"/>
      <c r="F17" s="150"/>
      <c r="G17" s="158"/>
      <c r="H17" s="159"/>
      <c r="I17" s="160"/>
      <c r="J17" s="277"/>
      <c r="K17" s="261"/>
      <c r="L17" s="261"/>
      <c r="M17" s="161"/>
    </row>
    <row r="18" spans="1:21" s="149" customFormat="1" ht="30" hidden="1" customHeight="1">
      <c r="A18" s="81"/>
      <c r="B18" s="81">
        <v>0</v>
      </c>
      <c r="C18" s="81"/>
      <c r="D18" s="152"/>
      <c r="E18" s="148"/>
      <c r="F18" s="150"/>
      <c r="G18" s="184"/>
      <c r="H18" s="153"/>
      <c r="I18" s="160"/>
      <c r="J18" s="277"/>
      <c r="K18" s="277"/>
      <c r="L18" s="277"/>
      <c r="M18" s="154"/>
      <c r="Q18" s="62"/>
      <c r="R18" s="155"/>
      <c r="S18" s="155"/>
      <c r="T18" s="155"/>
      <c r="U18" s="155"/>
    </row>
    <row r="19" spans="1:21" s="62" customFormat="1" ht="30" hidden="1" customHeight="1">
      <c r="A19" s="81"/>
      <c r="B19" s="81">
        <v>0</v>
      </c>
      <c r="C19" s="81"/>
      <c r="D19" s="156"/>
      <c r="E19" s="157"/>
      <c r="F19" s="150"/>
      <c r="G19" s="158"/>
      <c r="H19" s="159"/>
      <c r="I19" s="160"/>
      <c r="J19" s="277"/>
      <c r="K19" s="261"/>
      <c r="L19" s="261"/>
      <c r="M19" s="161"/>
    </row>
    <row r="20" spans="1:21" s="62" customFormat="1" ht="30" hidden="1" customHeight="1">
      <c r="A20" s="81"/>
      <c r="B20" s="81">
        <v>0</v>
      </c>
      <c r="C20" s="81"/>
      <c r="D20" s="156"/>
      <c r="E20" s="157"/>
      <c r="F20" s="150"/>
      <c r="G20" s="158"/>
      <c r="H20" s="159"/>
      <c r="I20" s="160"/>
      <c r="J20" s="277"/>
      <c r="K20" s="261"/>
      <c r="L20" s="261"/>
      <c r="M20" s="161"/>
    </row>
    <row r="21" spans="1:21" s="149" customFormat="1" ht="30" hidden="1" customHeight="1">
      <c r="A21" s="81"/>
      <c r="B21" s="81">
        <v>0</v>
      </c>
      <c r="C21" s="81"/>
      <c r="D21" s="152"/>
      <c r="E21" s="148"/>
      <c r="F21" s="148"/>
      <c r="G21" s="184"/>
      <c r="H21" s="153"/>
      <c r="I21" s="160"/>
      <c r="J21" s="277"/>
      <c r="K21" s="277"/>
      <c r="L21" s="277"/>
      <c r="M21" s="154"/>
      <c r="Q21" s="62"/>
      <c r="R21" s="155"/>
      <c r="S21" s="155"/>
      <c r="T21" s="155"/>
      <c r="U21" s="155"/>
    </row>
    <row r="22" spans="1:21" s="62" customFormat="1" ht="30" hidden="1" customHeight="1">
      <c r="A22" s="81"/>
      <c r="B22" s="81">
        <v>0</v>
      </c>
      <c r="C22" s="81"/>
      <c r="D22" s="156"/>
      <c r="E22" s="157"/>
      <c r="F22" s="150"/>
      <c r="G22" s="158"/>
      <c r="H22" s="159"/>
      <c r="I22" s="160"/>
      <c r="J22" s="277"/>
      <c r="K22" s="261"/>
      <c r="L22" s="261"/>
      <c r="M22" s="161"/>
    </row>
    <row r="23" spans="1:21" s="62" customFormat="1" ht="30" hidden="1" customHeight="1">
      <c r="A23" s="81"/>
      <c r="B23" s="81">
        <v>0</v>
      </c>
      <c r="C23" s="81"/>
      <c r="D23" s="156"/>
      <c r="E23" s="157"/>
      <c r="F23" s="150"/>
      <c r="G23" s="158"/>
      <c r="H23" s="159"/>
      <c r="I23" s="160"/>
      <c r="J23" s="261"/>
      <c r="K23" s="261"/>
      <c r="L23" s="261"/>
      <c r="M23" s="161"/>
    </row>
    <row r="24" spans="1:21" s="62" customFormat="1" ht="30" hidden="1" customHeight="1">
      <c r="A24" s="81"/>
      <c r="B24" s="81">
        <v>0</v>
      </c>
      <c r="C24" s="81"/>
      <c r="D24" s="162"/>
      <c r="E24" s="163"/>
      <c r="F24" s="164"/>
      <c r="G24" s="165"/>
      <c r="H24" s="166"/>
      <c r="I24" s="167"/>
      <c r="J24" s="278"/>
      <c r="K24" s="278"/>
      <c r="L24" s="278"/>
      <c r="M24" s="168"/>
    </row>
    <row r="25" spans="1:21" s="62" customFormat="1" ht="20.100000000000001" customHeight="1">
      <c r="A25" s="81"/>
      <c r="B25" s="81">
        <v>0</v>
      </c>
      <c r="C25" s="81"/>
      <c r="D25" s="169"/>
      <c r="I25" s="145"/>
      <c r="J25" s="145"/>
      <c r="K25" s="145"/>
      <c r="L25" s="146"/>
    </row>
    <row r="26" spans="1:21" s="62" customFormat="1" ht="20.100000000000001" customHeight="1">
      <c r="A26" s="81"/>
      <c r="B26" s="81">
        <v>0</v>
      </c>
      <c r="C26" s="81"/>
      <c r="D26" s="169"/>
      <c r="E26" s="62" t="s">
        <v>121</v>
      </c>
      <c r="I26" s="180"/>
      <c r="J26" s="180"/>
      <c r="K26" s="180"/>
      <c r="L26" s="146"/>
    </row>
    <row r="27" spans="1:21" s="62" customFormat="1" ht="20.100000000000001" customHeight="1">
      <c r="A27" s="81"/>
      <c r="B27" s="81"/>
      <c r="C27" s="81"/>
      <c r="D27" s="169"/>
      <c r="I27" s="145"/>
      <c r="J27" s="145"/>
      <c r="K27" s="145"/>
      <c r="L27" s="146"/>
    </row>
    <row r="28" spans="1:21" s="62" customFormat="1" ht="20.100000000000001" customHeight="1">
      <c r="A28" s="81"/>
      <c r="B28" s="81"/>
      <c r="C28" s="81"/>
      <c r="D28" s="169"/>
      <c r="I28" s="145"/>
      <c r="J28" s="145"/>
      <c r="K28" s="145"/>
      <c r="L28" s="146"/>
    </row>
    <row r="29" spans="1:21" s="62" customFormat="1" ht="20.100000000000001" customHeight="1">
      <c r="A29" s="81"/>
      <c r="B29" s="81"/>
      <c r="C29" s="81"/>
      <c r="D29" s="169"/>
      <c r="I29" s="145"/>
      <c r="J29" s="145"/>
      <c r="K29" s="145"/>
      <c r="L29" s="146"/>
    </row>
    <row r="30" spans="1:21" s="62" customFormat="1" ht="20.100000000000001" customHeight="1">
      <c r="A30" s="81"/>
      <c r="B30" s="81"/>
      <c r="C30" s="81"/>
      <c r="D30" s="169"/>
      <c r="I30" s="145"/>
      <c r="J30" s="145"/>
      <c r="K30" s="145"/>
      <c r="L30" s="146"/>
    </row>
    <row r="31" spans="1:21" s="62" customFormat="1" ht="20.100000000000001" customHeight="1">
      <c r="A31" s="81"/>
      <c r="B31" s="81"/>
      <c r="C31" s="81"/>
      <c r="D31" s="169"/>
      <c r="I31" s="145"/>
      <c r="J31" s="145"/>
      <c r="K31" s="145"/>
      <c r="L31" s="146"/>
    </row>
    <row r="32" spans="1:21" s="62" customFormat="1" ht="20.100000000000001" customHeight="1">
      <c r="A32" s="81"/>
      <c r="B32" s="81"/>
      <c r="C32" s="81"/>
      <c r="D32" s="169"/>
      <c r="I32" s="145"/>
      <c r="J32" s="145"/>
      <c r="K32" s="145"/>
      <c r="L32" s="146"/>
    </row>
    <row r="33" spans="1:12" s="62" customFormat="1" ht="20.100000000000001" customHeight="1">
      <c r="A33" s="81"/>
      <c r="B33" s="81"/>
      <c r="C33" s="81"/>
      <c r="D33" s="169"/>
      <c r="I33" s="145"/>
      <c r="J33" s="145"/>
      <c r="K33" s="145"/>
      <c r="L33" s="146"/>
    </row>
    <row r="34" spans="1:12" s="62" customFormat="1" ht="20.100000000000001" customHeight="1">
      <c r="A34" s="81"/>
      <c r="B34" s="81"/>
      <c r="C34" s="81"/>
      <c r="D34" s="169"/>
      <c r="I34" s="145"/>
      <c r="J34" s="145"/>
      <c r="K34" s="145"/>
      <c r="L34" s="146"/>
    </row>
  </sheetData>
  <mergeCells count="1">
    <mergeCell ref="D2:M2"/>
  </mergeCells>
  <phoneticPr fontId="3" type="noConversion"/>
  <printOptions horizontalCentered="1"/>
  <pageMargins left="0.71" right="0.24" top="0.51181102362204722" bottom="0.51181102362204722" header="0.27559055118110237" footer="0.31496062992125984"/>
  <pageSetup paperSize="9" firstPageNumber="2" orientation="landscape" blackAndWhite="1" horizontalDpi="4294967293" verticalDpi="4294967293" r:id="rId1"/>
  <headerFooter alignWithMargins="0">
    <oddFooter>&amp;R단가산출목록표-&amp;P</oddFooter>
  </headerFooter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76801" r:id="rId4" name="Option Button 1">
              <controlPr defaultSize="0" autoFill="0" autoLine="0" autoPict="0" macro="[0]!출력">
                <anchor moveWithCells="1">
                  <from>
                    <xdr:col>1</xdr:col>
                    <xdr:colOff>238125</xdr:colOff>
                    <xdr:row>0</xdr:row>
                    <xdr:rowOff>28575</xdr:rowOff>
                  </from>
                  <to>
                    <xdr:col>1</xdr:col>
                    <xdr:colOff>723900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76802" r:id="rId5" name="Option Button 2">
              <controlPr defaultSize="0" autoFill="0" autoLine="0" autoPict="0" macro="[0]!Module2.모두">
                <anchor moveWithCells="1">
                  <from>
                    <xdr:col>2</xdr:col>
                    <xdr:colOff>152400</xdr:colOff>
                    <xdr:row>0</xdr:row>
                    <xdr:rowOff>47625</xdr:rowOff>
                  </from>
                  <to>
                    <xdr:col>2</xdr:col>
                    <xdr:colOff>628650</xdr:colOff>
                    <xdr:row>0</xdr:row>
                    <xdr:rowOff>257175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indexed="46"/>
  </sheetPr>
  <dimension ref="A1:K45"/>
  <sheetViews>
    <sheetView showZeros="0" view="pageBreakPreview" zoomScale="145" zoomScaleNormal="40" zoomScaleSheetLayoutView="145" workbookViewId="0">
      <selection activeCell="B4" sqref="B4"/>
    </sheetView>
  </sheetViews>
  <sheetFormatPr defaultRowHeight="13.5"/>
  <cols>
    <col min="1" max="1" width="8.21875" style="249" customWidth="1"/>
    <col min="2" max="3" width="9.44140625" style="249" customWidth="1"/>
    <col min="4" max="4" width="11.6640625" style="249" customWidth="1"/>
    <col min="5" max="6" width="9.77734375" style="256" customWidth="1"/>
    <col min="7" max="7" width="18.33203125" style="249" hidden="1" customWidth="1"/>
    <col min="8" max="8" width="10.44140625" style="258" hidden="1" customWidth="1"/>
    <col min="9" max="9" width="22" style="249" hidden="1" customWidth="1"/>
    <col min="10" max="10" width="8.5546875" style="249" hidden="1" customWidth="1"/>
    <col min="11" max="11" width="23.77734375" style="249" customWidth="1"/>
    <col min="12" max="238" width="8.88671875" style="249"/>
    <col min="239" max="239" width="4" style="249" customWidth="1"/>
    <col min="240" max="241" width="5.33203125" style="249" customWidth="1"/>
    <col min="242" max="242" width="3.5546875" style="249" customWidth="1"/>
    <col min="243" max="243" width="4.21875" style="249" customWidth="1"/>
    <col min="244" max="244" width="1.6640625" style="249" customWidth="1"/>
    <col min="245" max="245" width="2.88671875" style="249" customWidth="1"/>
    <col min="246" max="246" width="9.44140625" style="249" customWidth="1"/>
    <col min="247" max="247" width="0" style="249" hidden="1" customWidth="1"/>
    <col min="248" max="248" width="9.44140625" style="249" customWidth="1"/>
    <col min="249" max="250" width="0" style="249" hidden="1" customWidth="1"/>
    <col min="251" max="251" width="10.44140625" style="249" customWidth="1"/>
    <col min="252" max="252" width="22" style="249" customWidth="1"/>
    <col min="253" max="253" width="0" style="249" hidden="1" customWidth="1"/>
    <col min="254" max="254" width="8.44140625" style="249" customWidth="1"/>
    <col min="255" max="255" width="53.88671875" style="249" customWidth="1"/>
    <col min="256" max="494" width="8.88671875" style="249"/>
    <col min="495" max="495" width="4" style="249" customWidth="1"/>
    <col min="496" max="497" width="5.33203125" style="249" customWidth="1"/>
    <col min="498" max="498" width="3.5546875" style="249" customWidth="1"/>
    <col min="499" max="499" width="4.21875" style="249" customWidth="1"/>
    <col min="500" max="500" width="1.6640625" style="249" customWidth="1"/>
    <col min="501" max="501" width="2.88671875" style="249" customWidth="1"/>
    <col min="502" max="502" width="9.44140625" style="249" customWidth="1"/>
    <col min="503" max="503" width="0" style="249" hidden="1" customWidth="1"/>
    <col min="504" max="504" width="9.44140625" style="249" customWidth="1"/>
    <col min="505" max="506" width="0" style="249" hidden="1" customWidth="1"/>
    <col min="507" max="507" width="10.44140625" style="249" customWidth="1"/>
    <col min="508" max="508" width="22" style="249" customWidth="1"/>
    <col min="509" max="509" width="0" style="249" hidden="1" customWidth="1"/>
    <col min="510" max="510" width="8.44140625" style="249" customWidth="1"/>
    <col min="511" max="511" width="53.88671875" style="249" customWidth="1"/>
    <col min="512" max="750" width="8.88671875" style="249"/>
    <col min="751" max="751" width="4" style="249" customWidth="1"/>
    <col min="752" max="753" width="5.33203125" style="249" customWidth="1"/>
    <col min="754" max="754" width="3.5546875" style="249" customWidth="1"/>
    <col min="755" max="755" width="4.21875" style="249" customWidth="1"/>
    <col min="756" max="756" width="1.6640625" style="249" customWidth="1"/>
    <col min="757" max="757" width="2.88671875" style="249" customWidth="1"/>
    <col min="758" max="758" width="9.44140625" style="249" customWidth="1"/>
    <col min="759" max="759" width="0" style="249" hidden="1" customWidth="1"/>
    <col min="760" max="760" width="9.44140625" style="249" customWidth="1"/>
    <col min="761" max="762" width="0" style="249" hidden="1" customWidth="1"/>
    <col min="763" max="763" width="10.44140625" style="249" customWidth="1"/>
    <col min="764" max="764" width="22" style="249" customWidth="1"/>
    <col min="765" max="765" width="0" style="249" hidden="1" customWidth="1"/>
    <col min="766" max="766" width="8.44140625" style="249" customWidth="1"/>
    <col min="767" max="767" width="53.88671875" style="249" customWidth="1"/>
    <col min="768" max="1006" width="8.88671875" style="249"/>
    <col min="1007" max="1007" width="4" style="249" customWidth="1"/>
    <col min="1008" max="1009" width="5.33203125" style="249" customWidth="1"/>
    <col min="1010" max="1010" width="3.5546875" style="249" customWidth="1"/>
    <col min="1011" max="1011" width="4.21875" style="249" customWidth="1"/>
    <col min="1012" max="1012" width="1.6640625" style="249" customWidth="1"/>
    <col min="1013" max="1013" width="2.88671875" style="249" customWidth="1"/>
    <col min="1014" max="1014" width="9.44140625" style="249" customWidth="1"/>
    <col min="1015" max="1015" width="0" style="249" hidden="1" customWidth="1"/>
    <col min="1016" max="1016" width="9.44140625" style="249" customWidth="1"/>
    <col min="1017" max="1018" width="0" style="249" hidden="1" customWidth="1"/>
    <col min="1019" max="1019" width="10.44140625" style="249" customWidth="1"/>
    <col min="1020" max="1020" width="22" style="249" customWidth="1"/>
    <col min="1021" max="1021" width="0" style="249" hidden="1" customWidth="1"/>
    <col min="1022" max="1022" width="8.44140625" style="249" customWidth="1"/>
    <col min="1023" max="1023" width="53.88671875" style="249" customWidth="1"/>
    <col min="1024" max="1262" width="8.88671875" style="249"/>
    <col min="1263" max="1263" width="4" style="249" customWidth="1"/>
    <col min="1264" max="1265" width="5.33203125" style="249" customWidth="1"/>
    <col min="1266" max="1266" width="3.5546875" style="249" customWidth="1"/>
    <col min="1267" max="1267" width="4.21875" style="249" customWidth="1"/>
    <col min="1268" max="1268" width="1.6640625" style="249" customWidth="1"/>
    <col min="1269" max="1269" width="2.88671875" style="249" customWidth="1"/>
    <col min="1270" max="1270" width="9.44140625" style="249" customWidth="1"/>
    <col min="1271" max="1271" width="0" style="249" hidden="1" customWidth="1"/>
    <col min="1272" max="1272" width="9.44140625" style="249" customWidth="1"/>
    <col min="1273" max="1274" width="0" style="249" hidden="1" customWidth="1"/>
    <col min="1275" max="1275" width="10.44140625" style="249" customWidth="1"/>
    <col min="1276" max="1276" width="22" style="249" customWidth="1"/>
    <col min="1277" max="1277" width="0" style="249" hidden="1" customWidth="1"/>
    <col min="1278" max="1278" width="8.44140625" style="249" customWidth="1"/>
    <col min="1279" max="1279" width="53.88671875" style="249" customWidth="1"/>
    <col min="1280" max="1518" width="8.88671875" style="249"/>
    <col min="1519" max="1519" width="4" style="249" customWidth="1"/>
    <col min="1520" max="1521" width="5.33203125" style="249" customWidth="1"/>
    <col min="1522" max="1522" width="3.5546875" style="249" customWidth="1"/>
    <col min="1523" max="1523" width="4.21875" style="249" customWidth="1"/>
    <col min="1524" max="1524" width="1.6640625" style="249" customWidth="1"/>
    <col min="1525" max="1525" width="2.88671875" style="249" customWidth="1"/>
    <col min="1526" max="1526" width="9.44140625" style="249" customWidth="1"/>
    <col min="1527" max="1527" width="0" style="249" hidden="1" customWidth="1"/>
    <col min="1528" max="1528" width="9.44140625" style="249" customWidth="1"/>
    <col min="1529" max="1530" width="0" style="249" hidden="1" customWidth="1"/>
    <col min="1531" max="1531" width="10.44140625" style="249" customWidth="1"/>
    <col min="1532" max="1532" width="22" style="249" customWidth="1"/>
    <col min="1533" max="1533" width="0" style="249" hidden="1" customWidth="1"/>
    <col min="1534" max="1534" width="8.44140625" style="249" customWidth="1"/>
    <col min="1535" max="1535" width="53.88671875" style="249" customWidth="1"/>
    <col min="1536" max="1774" width="8.88671875" style="249"/>
    <col min="1775" max="1775" width="4" style="249" customWidth="1"/>
    <col min="1776" max="1777" width="5.33203125" style="249" customWidth="1"/>
    <col min="1778" max="1778" width="3.5546875" style="249" customWidth="1"/>
    <col min="1779" max="1779" width="4.21875" style="249" customWidth="1"/>
    <col min="1780" max="1780" width="1.6640625" style="249" customWidth="1"/>
    <col min="1781" max="1781" width="2.88671875" style="249" customWidth="1"/>
    <col min="1782" max="1782" width="9.44140625" style="249" customWidth="1"/>
    <col min="1783" max="1783" width="0" style="249" hidden="1" customWidth="1"/>
    <col min="1784" max="1784" width="9.44140625" style="249" customWidth="1"/>
    <col min="1785" max="1786" width="0" style="249" hidden="1" customWidth="1"/>
    <col min="1787" max="1787" width="10.44140625" style="249" customWidth="1"/>
    <col min="1788" max="1788" width="22" style="249" customWidth="1"/>
    <col min="1789" max="1789" width="0" style="249" hidden="1" customWidth="1"/>
    <col min="1790" max="1790" width="8.44140625" style="249" customWidth="1"/>
    <col min="1791" max="1791" width="53.88671875" style="249" customWidth="1"/>
    <col min="1792" max="2030" width="8.88671875" style="249"/>
    <col min="2031" max="2031" width="4" style="249" customWidth="1"/>
    <col min="2032" max="2033" width="5.33203125" style="249" customWidth="1"/>
    <col min="2034" max="2034" width="3.5546875" style="249" customWidth="1"/>
    <col min="2035" max="2035" width="4.21875" style="249" customWidth="1"/>
    <col min="2036" max="2036" width="1.6640625" style="249" customWidth="1"/>
    <col min="2037" max="2037" width="2.88671875" style="249" customWidth="1"/>
    <col min="2038" max="2038" width="9.44140625" style="249" customWidth="1"/>
    <col min="2039" max="2039" width="0" style="249" hidden="1" customWidth="1"/>
    <col min="2040" max="2040" width="9.44140625" style="249" customWidth="1"/>
    <col min="2041" max="2042" width="0" style="249" hidden="1" customWidth="1"/>
    <col min="2043" max="2043" width="10.44140625" style="249" customWidth="1"/>
    <col min="2044" max="2044" width="22" style="249" customWidth="1"/>
    <col min="2045" max="2045" width="0" style="249" hidden="1" customWidth="1"/>
    <col min="2046" max="2046" width="8.44140625" style="249" customWidth="1"/>
    <col min="2047" max="2047" width="53.88671875" style="249" customWidth="1"/>
    <col min="2048" max="2286" width="8.88671875" style="249"/>
    <col min="2287" max="2287" width="4" style="249" customWidth="1"/>
    <col min="2288" max="2289" width="5.33203125" style="249" customWidth="1"/>
    <col min="2290" max="2290" width="3.5546875" style="249" customWidth="1"/>
    <col min="2291" max="2291" width="4.21875" style="249" customWidth="1"/>
    <col min="2292" max="2292" width="1.6640625" style="249" customWidth="1"/>
    <col min="2293" max="2293" width="2.88671875" style="249" customWidth="1"/>
    <col min="2294" max="2294" width="9.44140625" style="249" customWidth="1"/>
    <col min="2295" max="2295" width="0" style="249" hidden="1" customWidth="1"/>
    <col min="2296" max="2296" width="9.44140625" style="249" customWidth="1"/>
    <col min="2297" max="2298" width="0" style="249" hidden="1" customWidth="1"/>
    <col min="2299" max="2299" width="10.44140625" style="249" customWidth="1"/>
    <col min="2300" max="2300" width="22" style="249" customWidth="1"/>
    <col min="2301" max="2301" width="0" style="249" hidden="1" customWidth="1"/>
    <col min="2302" max="2302" width="8.44140625" style="249" customWidth="1"/>
    <col min="2303" max="2303" width="53.88671875" style="249" customWidth="1"/>
    <col min="2304" max="2542" width="8.88671875" style="249"/>
    <col min="2543" max="2543" width="4" style="249" customWidth="1"/>
    <col min="2544" max="2545" width="5.33203125" style="249" customWidth="1"/>
    <col min="2546" max="2546" width="3.5546875" style="249" customWidth="1"/>
    <col min="2547" max="2547" width="4.21875" style="249" customWidth="1"/>
    <col min="2548" max="2548" width="1.6640625" style="249" customWidth="1"/>
    <col min="2549" max="2549" width="2.88671875" style="249" customWidth="1"/>
    <col min="2550" max="2550" width="9.44140625" style="249" customWidth="1"/>
    <col min="2551" max="2551" width="0" style="249" hidden="1" customWidth="1"/>
    <col min="2552" max="2552" width="9.44140625" style="249" customWidth="1"/>
    <col min="2553" max="2554" width="0" style="249" hidden="1" customWidth="1"/>
    <col min="2555" max="2555" width="10.44140625" style="249" customWidth="1"/>
    <col min="2556" max="2556" width="22" style="249" customWidth="1"/>
    <col min="2557" max="2557" width="0" style="249" hidden="1" customWidth="1"/>
    <col min="2558" max="2558" width="8.44140625" style="249" customWidth="1"/>
    <col min="2559" max="2559" width="53.88671875" style="249" customWidth="1"/>
    <col min="2560" max="2798" width="8.88671875" style="249"/>
    <col min="2799" max="2799" width="4" style="249" customWidth="1"/>
    <col min="2800" max="2801" width="5.33203125" style="249" customWidth="1"/>
    <col min="2802" max="2802" width="3.5546875" style="249" customWidth="1"/>
    <col min="2803" max="2803" width="4.21875" style="249" customWidth="1"/>
    <col min="2804" max="2804" width="1.6640625" style="249" customWidth="1"/>
    <col min="2805" max="2805" width="2.88671875" style="249" customWidth="1"/>
    <col min="2806" max="2806" width="9.44140625" style="249" customWidth="1"/>
    <col min="2807" max="2807" width="0" style="249" hidden="1" customWidth="1"/>
    <col min="2808" max="2808" width="9.44140625" style="249" customWidth="1"/>
    <col min="2809" max="2810" width="0" style="249" hidden="1" customWidth="1"/>
    <col min="2811" max="2811" width="10.44140625" style="249" customWidth="1"/>
    <col min="2812" max="2812" width="22" style="249" customWidth="1"/>
    <col min="2813" max="2813" width="0" style="249" hidden="1" customWidth="1"/>
    <col min="2814" max="2814" width="8.44140625" style="249" customWidth="1"/>
    <col min="2815" max="2815" width="53.88671875" style="249" customWidth="1"/>
    <col min="2816" max="3054" width="8.88671875" style="249"/>
    <col min="3055" max="3055" width="4" style="249" customWidth="1"/>
    <col min="3056" max="3057" width="5.33203125" style="249" customWidth="1"/>
    <col min="3058" max="3058" width="3.5546875" style="249" customWidth="1"/>
    <col min="3059" max="3059" width="4.21875" style="249" customWidth="1"/>
    <col min="3060" max="3060" width="1.6640625" style="249" customWidth="1"/>
    <col min="3061" max="3061" width="2.88671875" style="249" customWidth="1"/>
    <col min="3062" max="3062" width="9.44140625" style="249" customWidth="1"/>
    <col min="3063" max="3063" width="0" style="249" hidden="1" customWidth="1"/>
    <col min="3064" max="3064" width="9.44140625" style="249" customWidth="1"/>
    <col min="3065" max="3066" width="0" style="249" hidden="1" customWidth="1"/>
    <col min="3067" max="3067" width="10.44140625" style="249" customWidth="1"/>
    <col min="3068" max="3068" width="22" style="249" customWidth="1"/>
    <col min="3069" max="3069" width="0" style="249" hidden="1" customWidth="1"/>
    <col min="3070" max="3070" width="8.44140625" style="249" customWidth="1"/>
    <col min="3071" max="3071" width="53.88671875" style="249" customWidth="1"/>
    <col min="3072" max="3310" width="8.88671875" style="249"/>
    <col min="3311" max="3311" width="4" style="249" customWidth="1"/>
    <col min="3312" max="3313" width="5.33203125" style="249" customWidth="1"/>
    <col min="3314" max="3314" width="3.5546875" style="249" customWidth="1"/>
    <col min="3315" max="3315" width="4.21875" style="249" customWidth="1"/>
    <col min="3316" max="3316" width="1.6640625" style="249" customWidth="1"/>
    <col min="3317" max="3317" width="2.88671875" style="249" customWidth="1"/>
    <col min="3318" max="3318" width="9.44140625" style="249" customWidth="1"/>
    <col min="3319" max="3319" width="0" style="249" hidden="1" customWidth="1"/>
    <col min="3320" max="3320" width="9.44140625" style="249" customWidth="1"/>
    <col min="3321" max="3322" width="0" style="249" hidden="1" customWidth="1"/>
    <col min="3323" max="3323" width="10.44140625" style="249" customWidth="1"/>
    <col min="3324" max="3324" width="22" style="249" customWidth="1"/>
    <col min="3325" max="3325" width="0" style="249" hidden="1" customWidth="1"/>
    <col min="3326" max="3326" width="8.44140625" style="249" customWidth="1"/>
    <col min="3327" max="3327" width="53.88671875" style="249" customWidth="1"/>
    <col min="3328" max="3566" width="8.88671875" style="249"/>
    <col min="3567" max="3567" width="4" style="249" customWidth="1"/>
    <col min="3568" max="3569" width="5.33203125" style="249" customWidth="1"/>
    <col min="3570" max="3570" width="3.5546875" style="249" customWidth="1"/>
    <col min="3571" max="3571" width="4.21875" style="249" customWidth="1"/>
    <col min="3572" max="3572" width="1.6640625" style="249" customWidth="1"/>
    <col min="3573" max="3573" width="2.88671875" style="249" customWidth="1"/>
    <col min="3574" max="3574" width="9.44140625" style="249" customWidth="1"/>
    <col min="3575" max="3575" width="0" style="249" hidden="1" customWidth="1"/>
    <col min="3576" max="3576" width="9.44140625" style="249" customWidth="1"/>
    <col min="3577" max="3578" width="0" style="249" hidden="1" customWidth="1"/>
    <col min="3579" max="3579" width="10.44140625" style="249" customWidth="1"/>
    <col min="3580" max="3580" width="22" style="249" customWidth="1"/>
    <col min="3581" max="3581" width="0" style="249" hidden="1" customWidth="1"/>
    <col min="3582" max="3582" width="8.44140625" style="249" customWidth="1"/>
    <col min="3583" max="3583" width="53.88671875" style="249" customWidth="1"/>
    <col min="3584" max="3822" width="8.88671875" style="249"/>
    <col min="3823" max="3823" width="4" style="249" customWidth="1"/>
    <col min="3824" max="3825" width="5.33203125" style="249" customWidth="1"/>
    <col min="3826" max="3826" width="3.5546875" style="249" customWidth="1"/>
    <col min="3827" max="3827" width="4.21875" style="249" customWidth="1"/>
    <col min="3828" max="3828" width="1.6640625" style="249" customWidth="1"/>
    <col min="3829" max="3829" width="2.88671875" style="249" customWidth="1"/>
    <col min="3830" max="3830" width="9.44140625" style="249" customWidth="1"/>
    <col min="3831" max="3831" width="0" style="249" hidden="1" customWidth="1"/>
    <col min="3832" max="3832" width="9.44140625" style="249" customWidth="1"/>
    <col min="3833" max="3834" width="0" style="249" hidden="1" customWidth="1"/>
    <col min="3835" max="3835" width="10.44140625" style="249" customWidth="1"/>
    <col min="3836" max="3836" width="22" style="249" customWidth="1"/>
    <col min="3837" max="3837" width="0" style="249" hidden="1" customWidth="1"/>
    <col min="3838" max="3838" width="8.44140625" style="249" customWidth="1"/>
    <col min="3839" max="3839" width="53.88671875" style="249" customWidth="1"/>
    <col min="3840" max="4078" width="8.88671875" style="249"/>
    <col min="4079" max="4079" width="4" style="249" customWidth="1"/>
    <col min="4080" max="4081" width="5.33203125" style="249" customWidth="1"/>
    <col min="4082" max="4082" width="3.5546875" style="249" customWidth="1"/>
    <col min="4083" max="4083" width="4.21875" style="249" customWidth="1"/>
    <col min="4084" max="4084" width="1.6640625" style="249" customWidth="1"/>
    <col min="4085" max="4085" width="2.88671875" style="249" customWidth="1"/>
    <col min="4086" max="4086" width="9.44140625" style="249" customWidth="1"/>
    <col min="4087" max="4087" width="0" style="249" hidden="1" customWidth="1"/>
    <col min="4088" max="4088" width="9.44140625" style="249" customWidth="1"/>
    <col min="4089" max="4090" width="0" style="249" hidden="1" customWidth="1"/>
    <col min="4091" max="4091" width="10.44140625" style="249" customWidth="1"/>
    <col min="4092" max="4092" width="22" style="249" customWidth="1"/>
    <col min="4093" max="4093" width="0" style="249" hidden="1" customWidth="1"/>
    <col min="4094" max="4094" width="8.44140625" style="249" customWidth="1"/>
    <col min="4095" max="4095" width="53.88671875" style="249" customWidth="1"/>
    <col min="4096" max="4334" width="8.88671875" style="249"/>
    <col min="4335" max="4335" width="4" style="249" customWidth="1"/>
    <col min="4336" max="4337" width="5.33203125" style="249" customWidth="1"/>
    <col min="4338" max="4338" width="3.5546875" style="249" customWidth="1"/>
    <col min="4339" max="4339" width="4.21875" style="249" customWidth="1"/>
    <col min="4340" max="4340" width="1.6640625" style="249" customWidth="1"/>
    <col min="4341" max="4341" width="2.88671875" style="249" customWidth="1"/>
    <col min="4342" max="4342" width="9.44140625" style="249" customWidth="1"/>
    <col min="4343" max="4343" width="0" style="249" hidden="1" customWidth="1"/>
    <col min="4344" max="4344" width="9.44140625" style="249" customWidth="1"/>
    <col min="4345" max="4346" width="0" style="249" hidden="1" customWidth="1"/>
    <col min="4347" max="4347" width="10.44140625" style="249" customWidth="1"/>
    <col min="4348" max="4348" width="22" style="249" customWidth="1"/>
    <col min="4349" max="4349" width="0" style="249" hidden="1" customWidth="1"/>
    <col min="4350" max="4350" width="8.44140625" style="249" customWidth="1"/>
    <col min="4351" max="4351" width="53.88671875" style="249" customWidth="1"/>
    <col min="4352" max="4590" width="8.88671875" style="249"/>
    <col min="4591" max="4591" width="4" style="249" customWidth="1"/>
    <col min="4592" max="4593" width="5.33203125" style="249" customWidth="1"/>
    <col min="4594" max="4594" width="3.5546875" style="249" customWidth="1"/>
    <col min="4595" max="4595" width="4.21875" style="249" customWidth="1"/>
    <col min="4596" max="4596" width="1.6640625" style="249" customWidth="1"/>
    <col min="4597" max="4597" width="2.88671875" style="249" customWidth="1"/>
    <col min="4598" max="4598" width="9.44140625" style="249" customWidth="1"/>
    <col min="4599" max="4599" width="0" style="249" hidden="1" customWidth="1"/>
    <col min="4600" max="4600" width="9.44140625" style="249" customWidth="1"/>
    <col min="4601" max="4602" width="0" style="249" hidden="1" customWidth="1"/>
    <col min="4603" max="4603" width="10.44140625" style="249" customWidth="1"/>
    <col min="4604" max="4604" width="22" style="249" customWidth="1"/>
    <col min="4605" max="4605" width="0" style="249" hidden="1" customWidth="1"/>
    <col min="4606" max="4606" width="8.44140625" style="249" customWidth="1"/>
    <col min="4607" max="4607" width="53.88671875" style="249" customWidth="1"/>
    <col min="4608" max="4846" width="8.88671875" style="249"/>
    <col min="4847" max="4847" width="4" style="249" customWidth="1"/>
    <col min="4848" max="4849" width="5.33203125" style="249" customWidth="1"/>
    <col min="4850" max="4850" width="3.5546875" style="249" customWidth="1"/>
    <col min="4851" max="4851" width="4.21875" style="249" customWidth="1"/>
    <col min="4852" max="4852" width="1.6640625" style="249" customWidth="1"/>
    <col min="4853" max="4853" width="2.88671875" style="249" customWidth="1"/>
    <col min="4854" max="4854" width="9.44140625" style="249" customWidth="1"/>
    <col min="4855" max="4855" width="0" style="249" hidden="1" customWidth="1"/>
    <col min="4856" max="4856" width="9.44140625" style="249" customWidth="1"/>
    <col min="4857" max="4858" width="0" style="249" hidden="1" customWidth="1"/>
    <col min="4859" max="4859" width="10.44140625" style="249" customWidth="1"/>
    <col min="4860" max="4860" width="22" style="249" customWidth="1"/>
    <col min="4861" max="4861" width="0" style="249" hidden="1" customWidth="1"/>
    <col min="4862" max="4862" width="8.44140625" style="249" customWidth="1"/>
    <col min="4863" max="4863" width="53.88671875" style="249" customWidth="1"/>
    <col min="4864" max="5102" width="8.88671875" style="249"/>
    <col min="5103" max="5103" width="4" style="249" customWidth="1"/>
    <col min="5104" max="5105" width="5.33203125" style="249" customWidth="1"/>
    <col min="5106" max="5106" width="3.5546875" style="249" customWidth="1"/>
    <col min="5107" max="5107" width="4.21875" style="249" customWidth="1"/>
    <col min="5108" max="5108" width="1.6640625" style="249" customWidth="1"/>
    <col min="5109" max="5109" width="2.88671875" style="249" customWidth="1"/>
    <col min="5110" max="5110" width="9.44140625" style="249" customWidth="1"/>
    <col min="5111" max="5111" width="0" style="249" hidden="1" customWidth="1"/>
    <col min="5112" max="5112" width="9.44140625" style="249" customWidth="1"/>
    <col min="5113" max="5114" width="0" style="249" hidden="1" customWidth="1"/>
    <col min="5115" max="5115" width="10.44140625" style="249" customWidth="1"/>
    <col min="5116" max="5116" width="22" style="249" customWidth="1"/>
    <col min="5117" max="5117" width="0" style="249" hidden="1" customWidth="1"/>
    <col min="5118" max="5118" width="8.44140625" style="249" customWidth="1"/>
    <col min="5119" max="5119" width="53.88671875" style="249" customWidth="1"/>
    <col min="5120" max="5358" width="8.88671875" style="249"/>
    <col min="5359" max="5359" width="4" style="249" customWidth="1"/>
    <col min="5360" max="5361" width="5.33203125" style="249" customWidth="1"/>
    <col min="5362" max="5362" width="3.5546875" style="249" customWidth="1"/>
    <col min="5363" max="5363" width="4.21875" style="249" customWidth="1"/>
    <col min="5364" max="5364" width="1.6640625" style="249" customWidth="1"/>
    <col min="5365" max="5365" width="2.88671875" style="249" customWidth="1"/>
    <col min="5366" max="5366" width="9.44140625" style="249" customWidth="1"/>
    <col min="5367" max="5367" width="0" style="249" hidden="1" customWidth="1"/>
    <col min="5368" max="5368" width="9.44140625" style="249" customWidth="1"/>
    <col min="5369" max="5370" width="0" style="249" hidden="1" customWidth="1"/>
    <col min="5371" max="5371" width="10.44140625" style="249" customWidth="1"/>
    <col min="5372" max="5372" width="22" style="249" customWidth="1"/>
    <col min="5373" max="5373" width="0" style="249" hidden="1" customWidth="1"/>
    <col min="5374" max="5374" width="8.44140625" style="249" customWidth="1"/>
    <col min="5375" max="5375" width="53.88671875" style="249" customWidth="1"/>
    <col min="5376" max="5614" width="8.88671875" style="249"/>
    <col min="5615" max="5615" width="4" style="249" customWidth="1"/>
    <col min="5616" max="5617" width="5.33203125" style="249" customWidth="1"/>
    <col min="5618" max="5618" width="3.5546875" style="249" customWidth="1"/>
    <col min="5619" max="5619" width="4.21875" style="249" customWidth="1"/>
    <col min="5620" max="5620" width="1.6640625" style="249" customWidth="1"/>
    <col min="5621" max="5621" width="2.88671875" style="249" customWidth="1"/>
    <col min="5622" max="5622" width="9.44140625" style="249" customWidth="1"/>
    <col min="5623" max="5623" width="0" style="249" hidden="1" customWidth="1"/>
    <col min="5624" max="5624" width="9.44140625" style="249" customWidth="1"/>
    <col min="5625" max="5626" width="0" style="249" hidden="1" customWidth="1"/>
    <col min="5627" max="5627" width="10.44140625" style="249" customWidth="1"/>
    <col min="5628" max="5628" width="22" style="249" customWidth="1"/>
    <col min="5629" max="5629" width="0" style="249" hidden="1" customWidth="1"/>
    <col min="5630" max="5630" width="8.44140625" style="249" customWidth="1"/>
    <col min="5631" max="5631" width="53.88671875" style="249" customWidth="1"/>
    <col min="5632" max="5870" width="8.88671875" style="249"/>
    <col min="5871" max="5871" width="4" style="249" customWidth="1"/>
    <col min="5872" max="5873" width="5.33203125" style="249" customWidth="1"/>
    <col min="5874" max="5874" width="3.5546875" style="249" customWidth="1"/>
    <col min="5875" max="5875" width="4.21875" style="249" customWidth="1"/>
    <col min="5876" max="5876" width="1.6640625" style="249" customWidth="1"/>
    <col min="5877" max="5877" width="2.88671875" style="249" customWidth="1"/>
    <col min="5878" max="5878" width="9.44140625" style="249" customWidth="1"/>
    <col min="5879" max="5879" width="0" style="249" hidden="1" customWidth="1"/>
    <col min="5880" max="5880" width="9.44140625" style="249" customWidth="1"/>
    <col min="5881" max="5882" width="0" style="249" hidden="1" customWidth="1"/>
    <col min="5883" max="5883" width="10.44140625" style="249" customWidth="1"/>
    <col min="5884" max="5884" width="22" style="249" customWidth="1"/>
    <col min="5885" max="5885" width="0" style="249" hidden="1" customWidth="1"/>
    <col min="5886" max="5886" width="8.44140625" style="249" customWidth="1"/>
    <col min="5887" max="5887" width="53.88671875" style="249" customWidth="1"/>
    <col min="5888" max="6126" width="8.88671875" style="249"/>
    <col min="6127" max="6127" width="4" style="249" customWidth="1"/>
    <col min="6128" max="6129" width="5.33203125" style="249" customWidth="1"/>
    <col min="6130" max="6130" width="3.5546875" style="249" customWidth="1"/>
    <col min="6131" max="6131" width="4.21875" style="249" customWidth="1"/>
    <col min="6132" max="6132" width="1.6640625" style="249" customWidth="1"/>
    <col min="6133" max="6133" width="2.88671875" style="249" customWidth="1"/>
    <col min="6134" max="6134" width="9.44140625" style="249" customWidth="1"/>
    <col min="6135" max="6135" width="0" style="249" hidden="1" customWidth="1"/>
    <col min="6136" max="6136" width="9.44140625" style="249" customWidth="1"/>
    <col min="6137" max="6138" width="0" style="249" hidden="1" customWidth="1"/>
    <col min="6139" max="6139" width="10.44140625" style="249" customWidth="1"/>
    <col min="6140" max="6140" width="22" style="249" customWidth="1"/>
    <col min="6141" max="6141" width="0" style="249" hidden="1" customWidth="1"/>
    <col min="6142" max="6142" width="8.44140625" style="249" customWidth="1"/>
    <col min="6143" max="6143" width="53.88671875" style="249" customWidth="1"/>
    <col min="6144" max="6382" width="8.88671875" style="249"/>
    <col min="6383" max="6383" width="4" style="249" customWidth="1"/>
    <col min="6384" max="6385" width="5.33203125" style="249" customWidth="1"/>
    <col min="6386" max="6386" width="3.5546875" style="249" customWidth="1"/>
    <col min="6387" max="6387" width="4.21875" style="249" customWidth="1"/>
    <col min="6388" max="6388" width="1.6640625" style="249" customWidth="1"/>
    <col min="6389" max="6389" width="2.88671875" style="249" customWidth="1"/>
    <col min="6390" max="6390" width="9.44140625" style="249" customWidth="1"/>
    <col min="6391" max="6391" width="0" style="249" hidden="1" customWidth="1"/>
    <col min="6392" max="6392" width="9.44140625" style="249" customWidth="1"/>
    <col min="6393" max="6394" width="0" style="249" hidden="1" customWidth="1"/>
    <col min="6395" max="6395" width="10.44140625" style="249" customWidth="1"/>
    <col min="6396" max="6396" width="22" style="249" customWidth="1"/>
    <col min="6397" max="6397" width="0" style="249" hidden="1" customWidth="1"/>
    <col min="6398" max="6398" width="8.44140625" style="249" customWidth="1"/>
    <col min="6399" max="6399" width="53.88671875" style="249" customWidth="1"/>
    <col min="6400" max="6638" width="8.88671875" style="249"/>
    <col min="6639" max="6639" width="4" style="249" customWidth="1"/>
    <col min="6640" max="6641" width="5.33203125" style="249" customWidth="1"/>
    <col min="6642" max="6642" width="3.5546875" style="249" customWidth="1"/>
    <col min="6643" max="6643" width="4.21875" style="249" customWidth="1"/>
    <col min="6644" max="6644" width="1.6640625" style="249" customWidth="1"/>
    <col min="6645" max="6645" width="2.88671875" style="249" customWidth="1"/>
    <col min="6646" max="6646" width="9.44140625" style="249" customWidth="1"/>
    <col min="6647" max="6647" width="0" style="249" hidden="1" customWidth="1"/>
    <col min="6648" max="6648" width="9.44140625" style="249" customWidth="1"/>
    <col min="6649" max="6650" width="0" style="249" hidden="1" customWidth="1"/>
    <col min="6651" max="6651" width="10.44140625" style="249" customWidth="1"/>
    <col min="6652" max="6652" width="22" style="249" customWidth="1"/>
    <col min="6653" max="6653" width="0" style="249" hidden="1" customWidth="1"/>
    <col min="6654" max="6654" width="8.44140625" style="249" customWidth="1"/>
    <col min="6655" max="6655" width="53.88671875" style="249" customWidth="1"/>
    <col min="6656" max="6894" width="8.88671875" style="249"/>
    <col min="6895" max="6895" width="4" style="249" customWidth="1"/>
    <col min="6896" max="6897" width="5.33203125" style="249" customWidth="1"/>
    <col min="6898" max="6898" width="3.5546875" style="249" customWidth="1"/>
    <col min="6899" max="6899" width="4.21875" style="249" customWidth="1"/>
    <col min="6900" max="6900" width="1.6640625" style="249" customWidth="1"/>
    <col min="6901" max="6901" width="2.88671875" style="249" customWidth="1"/>
    <col min="6902" max="6902" width="9.44140625" style="249" customWidth="1"/>
    <col min="6903" max="6903" width="0" style="249" hidden="1" customWidth="1"/>
    <col min="6904" max="6904" width="9.44140625" style="249" customWidth="1"/>
    <col min="6905" max="6906" width="0" style="249" hidden="1" customWidth="1"/>
    <col min="6907" max="6907" width="10.44140625" style="249" customWidth="1"/>
    <col min="6908" max="6908" width="22" style="249" customWidth="1"/>
    <col min="6909" max="6909" width="0" style="249" hidden="1" customWidth="1"/>
    <col min="6910" max="6910" width="8.44140625" style="249" customWidth="1"/>
    <col min="6911" max="6911" width="53.88671875" style="249" customWidth="1"/>
    <col min="6912" max="7150" width="8.88671875" style="249"/>
    <col min="7151" max="7151" width="4" style="249" customWidth="1"/>
    <col min="7152" max="7153" width="5.33203125" style="249" customWidth="1"/>
    <col min="7154" max="7154" width="3.5546875" style="249" customWidth="1"/>
    <col min="7155" max="7155" width="4.21875" style="249" customWidth="1"/>
    <col min="7156" max="7156" width="1.6640625" style="249" customWidth="1"/>
    <col min="7157" max="7157" width="2.88671875" style="249" customWidth="1"/>
    <col min="7158" max="7158" width="9.44140625" style="249" customWidth="1"/>
    <col min="7159" max="7159" width="0" style="249" hidden="1" customWidth="1"/>
    <col min="7160" max="7160" width="9.44140625" style="249" customWidth="1"/>
    <col min="7161" max="7162" width="0" style="249" hidden="1" customWidth="1"/>
    <col min="7163" max="7163" width="10.44140625" style="249" customWidth="1"/>
    <col min="7164" max="7164" width="22" style="249" customWidth="1"/>
    <col min="7165" max="7165" width="0" style="249" hidden="1" customWidth="1"/>
    <col min="7166" max="7166" width="8.44140625" style="249" customWidth="1"/>
    <col min="7167" max="7167" width="53.88671875" style="249" customWidth="1"/>
    <col min="7168" max="7406" width="8.88671875" style="249"/>
    <col min="7407" max="7407" width="4" style="249" customWidth="1"/>
    <col min="7408" max="7409" width="5.33203125" style="249" customWidth="1"/>
    <col min="7410" max="7410" width="3.5546875" style="249" customWidth="1"/>
    <col min="7411" max="7411" width="4.21875" style="249" customWidth="1"/>
    <col min="7412" max="7412" width="1.6640625" style="249" customWidth="1"/>
    <col min="7413" max="7413" width="2.88671875" style="249" customWidth="1"/>
    <col min="7414" max="7414" width="9.44140625" style="249" customWidth="1"/>
    <col min="7415" max="7415" width="0" style="249" hidden="1" customWidth="1"/>
    <col min="7416" max="7416" width="9.44140625" style="249" customWidth="1"/>
    <col min="7417" max="7418" width="0" style="249" hidden="1" customWidth="1"/>
    <col min="7419" max="7419" width="10.44140625" style="249" customWidth="1"/>
    <col min="7420" max="7420" width="22" style="249" customWidth="1"/>
    <col min="7421" max="7421" width="0" style="249" hidden="1" customWidth="1"/>
    <col min="7422" max="7422" width="8.44140625" style="249" customWidth="1"/>
    <col min="7423" max="7423" width="53.88671875" style="249" customWidth="1"/>
    <col min="7424" max="7662" width="8.88671875" style="249"/>
    <col min="7663" max="7663" width="4" style="249" customWidth="1"/>
    <col min="7664" max="7665" width="5.33203125" style="249" customWidth="1"/>
    <col min="7666" max="7666" width="3.5546875" style="249" customWidth="1"/>
    <col min="7667" max="7667" width="4.21875" style="249" customWidth="1"/>
    <col min="7668" max="7668" width="1.6640625" style="249" customWidth="1"/>
    <col min="7669" max="7669" width="2.88671875" style="249" customWidth="1"/>
    <col min="7670" max="7670" width="9.44140625" style="249" customWidth="1"/>
    <col min="7671" max="7671" width="0" style="249" hidden="1" customWidth="1"/>
    <col min="7672" max="7672" width="9.44140625" style="249" customWidth="1"/>
    <col min="7673" max="7674" width="0" style="249" hidden="1" customWidth="1"/>
    <col min="7675" max="7675" width="10.44140625" style="249" customWidth="1"/>
    <col min="7676" max="7676" width="22" style="249" customWidth="1"/>
    <col min="7677" max="7677" width="0" style="249" hidden="1" customWidth="1"/>
    <col min="7678" max="7678" width="8.44140625" style="249" customWidth="1"/>
    <col min="7679" max="7679" width="53.88671875" style="249" customWidth="1"/>
    <col min="7680" max="7918" width="8.88671875" style="249"/>
    <col min="7919" max="7919" width="4" style="249" customWidth="1"/>
    <col min="7920" max="7921" width="5.33203125" style="249" customWidth="1"/>
    <col min="7922" max="7922" width="3.5546875" style="249" customWidth="1"/>
    <col min="7923" max="7923" width="4.21875" style="249" customWidth="1"/>
    <col min="7924" max="7924" width="1.6640625" style="249" customWidth="1"/>
    <col min="7925" max="7925" width="2.88671875" style="249" customWidth="1"/>
    <col min="7926" max="7926" width="9.44140625" style="249" customWidth="1"/>
    <col min="7927" max="7927" width="0" style="249" hidden="1" customWidth="1"/>
    <col min="7928" max="7928" width="9.44140625" style="249" customWidth="1"/>
    <col min="7929" max="7930" width="0" style="249" hidden="1" customWidth="1"/>
    <col min="7931" max="7931" width="10.44140625" style="249" customWidth="1"/>
    <col min="7932" max="7932" width="22" style="249" customWidth="1"/>
    <col min="7933" max="7933" width="0" style="249" hidden="1" customWidth="1"/>
    <col min="7934" max="7934" width="8.44140625" style="249" customWidth="1"/>
    <col min="7935" max="7935" width="53.88671875" style="249" customWidth="1"/>
    <col min="7936" max="8174" width="8.88671875" style="249"/>
    <col min="8175" max="8175" width="4" style="249" customWidth="1"/>
    <col min="8176" max="8177" width="5.33203125" style="249" customWidth="1"/>
    <col min="8178" max="8178" width="3.5546875" style="249" customWidth="1"/>
    <col min="8179" max="8179" width="4.21875" style="249" customWidth="1"/>
    <col min="8180" max="8180" width="1.6640625" style="249" customWidth="1"/>
    <col min="8181" max="8181" width="2.88671875" style="249" customWidth="1"/>
    <col min="8182" max="8182" width="9.44140625" style="249" customWidth="1"/>
    <col min="8183" max="8183" width="0" style="249" hidden="1" customWidth="1"/>
    <col min="8184" max="8184" width="9.44140625" style="249" customWidth="1"/>
    <col min="8185" max="8186" width="0" style="249" hidden="1" customWidth="1"/>
    <col min="8187" max="8187" width="10.44140625" style="249" customWidth="1"/>
    <col min="8188" max="8188" width="22" style="249" customWidth="1"/>
    <col min="8189" max="8189" width="0" style="249" hidden="1" customWidth="1"/>
    <col min="8190" max="8190" width="8.44140625" style="249" customWidth="1"/>
    <col min="8191" max="8191" width="53.88671875" style="249" customWidth="1"/>
    <col min="8192" max="8430" width="8.88671875" style="249"/>
    <col min="8431" max="8431" width="4" style="249" customWidth="1"/>
    <col min="8432" max="8433" width="5.33203125" style="249" customWidth="1"/>
    <col min="8434" max="8434" width="3.5546875" style="249" customWidth="1"/>
    <col min="8435" max="8435" width="4.21875" style="249" customWidth="1"/>
    <col min="8436" max="8436" width="1.6640625" style="249" customWidth="1"/>
    <col min="8437" max="8437" width="2.88671875" style="249" customWidth="1"/>
    <col min="8438" max="8438" width="9.44140625" style="249" customWidth="1"/>
    <col min="8439" max="8439" width="0" style="249" hidden="1" customWidth="1"/>
    <col min="8440" max="8440" width="9.44140625" style="249" customWidth="1"/>
    <col min="8441" max="8442" width="0" style="249" hidden="1" customWidth="1"/>
    <col min="8443" max="8443" width="10.44140625" style="249" customWidth="1"/>
    <col min="8444" max="8444" width="22" style="249" customWidth="1"/>
    <col min="8445" max="8445" width="0" style="249" hidden="1" customWidth="1"/>
    <col min="8446" max="8446" width="8.44140625" style="249" customWidth="1"/>
    <col min="8447" max="8447" width="53.88671875" style="249" customWidth="1"/>
    <col min="8448" max="8686" width="8.88671875" style="249"/>
    <col min="8687" max="8687" width="4" style="249" customWidth="1"/>
    <col min="8688" max="8689" width="5.33203125" style="249" customWidth="1"/>
    <col min="8690" max="8690" width="3.5546875" style="249" customWidth="1"/>
    <col min="8691" max="8691" width="4.21875" style="249" customWidth="1"/>
    <col min="8692" max="8692" width="1.6640625" style="249" customWidth="1"/>
    <col min="8693" max="8693" width="2.88671875" style="249" customWidth="1"/>
    <col min="8694" max="8694" width="9.44140625" style="249" customWidth="1"/>
    <col min="8695" max="8695" width="0" style="249" hidden="1" customWidth="1"/>
    <col min="8696" max="8696" width="9.44140625" style="249" customWidth="1"/>
    <col min="8697" max="8698" width="0" style="249" hidden="1" customWidth="1"/>
    <col min="8699" max="8699" width="10.44140625" style="249" customWidth="1"/>
    <col min="8700" max="8700" width="22" style="249" customWidth="1"/>
    <col min="8701" max="8701" width="0" style="249" hidden="1" customWidth="1"/>
    <col min="8702" max="8702" width="8.44140625" style="249" customWidth="1"/>
    <col min="8703" max="8703" width="53.88671875" style="249" customWidth="1"/>
    <col min="8704" max="8942" width="8.88671875" style="249"/>
    <col min="8943" max="8943" width="4" style="249" customWidth="1"/>
    <col min="8944" max="8945" width="5.33203125" style="249" customWidth="1"/>
    <col min="8946" max="8946" width="3.5546875" style="249" customWidth="1"/>
    <col min="8947" max="8947" width="4.21875" style="249" customWidth="1"/>
    <col min="8948" max="8948" width="1.6640625" style="249" customWidth="1"/>
    <col min="8949" max="8949" width="2.88671875" style="249" customWidth="1"/>
    <col min="8950" max="8950" width="9.44140625" style="249" customWidth="1"/>
    <col min="8951" max="8951" width="0" style="249" hidden="1" customWidth="1"/>
    <col min="8952" max="8952" width="9.44140625" style="249" customWidth="1"/>
    <col min="8953" max="8954" width="0" style="249" hidden="1" customWidth="1"/>
    <col min="8955" max="8955" width="10.44140625" style="249" customWidth="1"/>
    <col min="8956" max="8956" width="22" style="249" customWidth="1"/>
    <col min="8957" max="8957" width="0" style="249" hidden="1" customWidth="1"/>
    <col min="8958" max="8958" width="8.44140625" style="249" customWidth="1"/>
    <col min="8959" max="8959" width="53.88671875" style="249" customWidth="1"/>
    <col min="8960" max="9198" width="8.88671875" style="249"/>
    <col min="9199" max="9199" width="4" style="249" customWidth="1"/>
    <col min="9200" max="9201" width="5.33203125" style="249" customWidth="1"/>
    <col min="9202" max="9202" width="3.5546875" style="249" customWidth="1"/>
    <col min="9203" max="9203" width="4.21875" style="249" customWidth="1"/>
    <col min="9204" max="9204" width="1.6640625" style="249" customWidth="1"/>
    <col min="9205" max="9205" width="2.88671875" style="249" customWidth="1"/>
    <col min="9206" max="9206" width="9.44140625" style="249" customWidth="1"/>
    <col min="9207" max="9207" width="0" style="249" hidden="1" customWidth="1"/>
    <col min="9208" max="9208" width="9.44140625" style="249" customWidth="1"/>
    <col min="9209" max="9210" width="0" style="249" hidden="1" customWidth="1"/>
    <col min="9211" max="9211" width="10.44140625" style="249" customWidth="1"/>
    <col min="9212" max="9212" width="22" style="249" customWidth="1"/>
    <col min="9213" max="9213" width="0" style="249" hidden="1" customWidth="1"/>
    <col min="9214" max="9214" width="8.44140625" style="249" customWidth="1"/>
    <col min="9215" max="9215" width="53.88671875" style="249" customWidth="1"/>
    <col min="9216" max="9454" width="8.88671875" style="249"/>
    <col min="9455" max="9455" width="4" style="249" customWidth="1"/>
    <col min="9456" max="9457" width="5.33203125" style="249" customWidth="1"/>
    <col min="9458" max="9458" width="3.5546875" style="249" customWidth="1"/>
    <col min="9459" max="9459" width="4.21875" style="249" customWidth="1"/>
    <col min="9460" max="9460" width="1.6640625" style="249" customWidth="1"/>
    <col min="9461" max="9461" width="2.88671875" style="249" customWidth="1"/>
    <col min="9462" max="9462" width="9.44140625" style="249" customWidth="1"/>
    <col min="9463" max="9463" width="0" style="249" hidden="1" customWidth="1"/>
    <col min="9464" max="9464" width="9.44140625" style="249" customWidth="1"/>
    <col min="9465" max="9466" width="0" style="249" hidden="1" customWidth="1"/>
    <col min="9467" max="9467" width="10.44140625" style="249" customWidth="1"/>
    <col min="9468" max="9468" width="22" style="249" customWidth="1"/>
    <col min="9469" max="9469" width="0" style="249" hidden="1" customWidth="1"/>
    <col min="9470" max="9470" width="8.44140625" style="249" customWidth="1"/>
    <col min="9471" max="9471" width="53.88671875" style="249" customWidth="1"/>
    <col min="9472" max="9710" width="8.88671875" style="249"/>
    <col min="9711" max="9711" width="4" style="249" customWidth="1"/>
    <col min="9712" max="9713" width="5.33203125" style="249" customWidth="1"/>
    <col min="9714" max="9714" width="3.5546875" style="249" customWidth="1"/>
    <col min="9715" max="9715" width="4.21875" style="249" customWidth="1"/>
    <col min="9716" max="9716" width="1.6640625" style="249" customWidth="1"/>
    <col min="9717" max="9717" width="2.88671875" style="249" customWidth="1"/>
    <col min="9718" max="9718" width="9.44140625" style="249" customWidth="1"/>
    <col min="9719" max="9719" width="0" style="249" hidden="1" customWidth="1"/>
    <col min="9720" max="9720" width="9.44140625" style="249" customWidth="1"/>
    <col min="9721" max="9722" width="0" style="249" hidden="1" customWidth="1"/>
    <col min="9723" max="9723" width="10.44140625" style="249" customWidth="1"/>
    <col min="9724" max="9724" width="22" style="249" customWidth="1"/>
    <col min="9725" max="9725" width="0" style="249" hidden="1" customWidth="1"/>
    <col min="9726" max="9726" width="8.44140625" style="249" customWidth="1"/>
    <col min="9727" max="9727" width="53.88671875" style="249" customWidth="1"/>
    <col min="9728" max="9966" width="8.88671875" style="249"/>
    <col min="9967" max="9967" width="4" style="249" customWidth="1"/>
    <col min="9968" max="9969" width="5.33203125" style="249" customWidth="1"/>
    <col min="9970" max="9970" width="3.5546875" style="249" customWidth="1"/>
    <col min="9971" max="9971" width="4.21875" style="249" customWidth="1"/>
    <col min="9972" max="9972" width="1.6640625" style="249" customWidth="1"/>
    <col min="9973" max="9973" width="2.88671875" style="249" customWidth="1"/>
    <col min="9974" max="9974" width="9.44140625" style="249" customWidth="1"/>
    <col min="9975" max="9975" width="0" style="249" hidden="1" customWidth="1"/>
    <col min="9976" max="9976" width="9.44140625" style="249" customWidth="1"/>
    <col min="9977" max="9978" width="0" style="249" hidden="1" customWidth="1"/>
    <col min="9979" max="9979" width="10.44140625" style="249" customWidth="1"/>
    <col min="9980" max="9980" width="22" style="249" customWidth="1"/>
    <col min="9981" max="9981" width="0" style="249" hidden="1" customWidth="1"/>
    <col min="9982" max="9982" width="8.44140625" style="249" customWidth="1"/>
    <col min="9983" max="9983" width="53.88671875" style="249" customWidth="1"/>
    <col min="9984" max="10222" width="8.88671875" style="249"/>
    <col min="10223" max="10223" width="4" style="249" customWidth="1"/>
    <col min="10224" max="10225" width="5.33203125" style="249" customWidth="1"/>
    <col min="10226" max="10226" width="3.5546875" style="249" customWidth="1"/>
    <col min="10227" max="10227" width="4.21875" style="249" customWidth="1"/>
    <col min="10228" max="10228" width="1.6640625" style="249" customWidth="1"/>
    <col min="10229" max="10229" width="2.88671875" style="249" customWidth="1"/>
    <col min="10230" max="10230" width="9.44140625" style="249" customWidth="1"/>
    <col min="10231" max="10231" width="0" style="249" hidden="1" customWidth="1"/>
    <col min="10232" max="10232" width="9.44140625" style="249" customWidth="1"/>
    <col min="10233" max="10234" width="0" style="249" hidden="1" customWidth="1"/>
    <col min="10235" max="10235" width="10.44140625" style="249" customWidth="1"/>
    <col min="10236" max="10236" width="22" style="249" customWidth="1"/>
    <col min="10237" max="10237" width="0" style="249" hidden="1" customWidth="1"/>
    <col min="10238" max="10238" width="8.44140625" style="249" customWidth="1"/>
    <col min="10239" max="10239" width="53.88671875" style="249" customWidth="1"/>
    <col min="10240" max="10478" width="8.88671875" style="249"/>
    <col min="10479" max="10479" width="4" style="249" customWidth="1"/>
    <col min="10480" max="10481" width="5.33203125" style="249" customWidth="1"/>
    <col min="10482" max="10482" width="3.5546875" style="249" customWidth="1"/>
    <col min="10483" max="10483" width="4.21875" style="249" customWidth="1"/>
    <col min="10484" max="10484" width="1.6640625" style="249" customWidth="1"/>
    <col min="10485" max="10485" width="2.88671875" style="249" customWidth="1"/>
    <col min="10486" max="10486" width="9.44140625" style="249" customWidth="1"/>
    <col min="10487" max="10487" width="0" style="249" hidden="1" customWidth="1"/>
    <col min="10488" max="10488" width="9.44140625" style="249" customWidth="1"/>
    <col min="10489" max="10490" width="0" style="249" hidden="1" customWidth="1"/>
    <col min="10491" max="10491" width="10.44140625" style="249" customWidth="1"/>
    <col min="10492" max="10492" width="22" style="249" customWidth="1"/>
    <col min="10493" max="10493" width="0" style="249" hidden="1" customWidth="1"/>
    <col min="10494" max="10494" width="8.44140625" style="249" customWidth="1"/>
    <col min="10495" max="10495" width="53.88671875" style="249" customWidth="1"/>
    <col min="10496" max="10734" width="8.88671875" style="249"/>
    <col min="10735" max="10735" width="4" style="249" customWidth="1"/>
    <col min="10736" max="10737" width="5.33203125" style="249" customWidth="1"/>
    <col min="10738" max="10738" width="3.5546875" style="249" customWidth="1"/>
    <col min="10739" max="10739" width="4.21875" style="249" customWidth="1"/>
    <col min="10740" max="10740" width="1.6640625" style="249" customWidth="1"/>
    <col min="10741" max="10741" width="2.88671875" style="249" customWidth="1"/>
    <col min="10742" max="10742" width="9.44140625" style="249" customWidth="1"/>
    <col min="10743" max="10743" width="0" style="249" hidden="1" customWidth="1"/>
    <col min="10744" max="10744" width="9.44140625" style="249" customWidth="1"/>
    <col min="10745" max="10746" width="0" style="249" hidden="1" customWidth="1"/>
    <col min="10747" max="10747" width="10.44140625" style="249" customWidth="1"/>
    <col min="10748" max="10748" width="22" style="249" customWidth="1"/>
    <col min="10749" max="10749" width="0" style="249" hidden="1" customWidth="1"/>
    <col min="10750" max="10750" width="8.44140625" style="249" customWidth="1"/>
    <col min="10751" max="10751" width="53.88671875" style="249" customWidth="1"/>
    <col min="10752" max="10990" width="8.88671875" style="249"/>
    <col min="10991" max="10991" width="4" style="249" customWidth="1"/>
    <col min="10992" max="10993" width="5.33203125" style="249" customWidth="1"/>
    <col min="10994" max="10994" width="3.5546875" style="249" customWidth="1"/>
    <col min="10995" max="10995" width="4.21875" style="249" customWidth="1"/>
    <col min="10996" max="10996" width="1.6640625" style="249" customWidth="1"/>
    <col min="10997" max="10997" width="2.88671875" style="249" customWidth="1"/>
    <col min="10998" max="10998" width="9.44140625" style="249" customWidth="1"/>
    <col min="10999" max="10999" width="0" style="249" hidden="1" customWidth="1"/>
    <col min="11000" max="11000" width="9.44140625" style="249" customWidth="1"/>
    <col min="11001" max="11002" width="0" style="249" hidden="1" customWidth="1"/>
    <col min="11003" max="11003" width="10.44140625" style="249" customWidth="1"/>
    <col min="11004" max="11004" width="22" style="249" customWidth="1"/>
    <col min="11005" max="11005" width="0" style="249" hidden="1" customWidth="1"/>
    <col min="11006" max="11006" width="8.44140625" style="249" customWidth="1"/>
    <col min="11007" max="11007" width="53.88671875" style="249" customWidth="1"/>
    <col min="11008" max="11246" width="8.88671875" style="249"/>
    <col min="11247" max="11247" width="4" style="249" customWidth="1"/>
    <col min="11248" max="11249" width="5.33203125" style="249" customWidth="1"/>
    <col min="11250" max="11250" width="3.5546875" style="249" customWidth="1"/>
    <col min="11251" max="11251" width="4.21875" style="249" customWidth="1"/>
    <col min="11252" max="11252" width="1.6640625" style="249" customWidth="1"/>
    <col min="11253" max="11253" width="2.88671875" style="249" customWidth="1"/>
    <col min="11254" max="11254" width="9.44140625" style="249" customWidth="1"/>
    <col min="11255" max="11255" width="0" style="249" hidden="1" customWidth="1"/>
    <col min="11256" max="11256" width="9.44140625" style="249" customWidth="1"/>
    <col min="11257" max="11258" width="0" style="249" hidden="1" customWidth="1"/>
    <col min="11259" max="11259" width="10.44140625" style="249" customWidth="1"/>
    <col min="11260" max="11260" width="22" style="249" customWidth="1"/>
    <col min="11261" max="11261" width="0" style="249" hidden="1" customWidth="1"/>
    <col min="11262" max="11262" width="8.44140625" style="249" customWidth="1"/>
    <col min="11263" max="11263" width="53.88671875" style="249" customWidth="1"/>
    <col min="11264" max="11502" width="8.88671875" style="249"/>
    <col min="11503" max="11503" width="4" style="249" customWidth="1"/>
    <col min="11504" max="11505" width="5.33203125" style="249" customWidth="1"/>
    <col min="11506" max="11506" width="3.5546875" style="249" customWidth="1"/>
    <col min="11507" max="11507" width="4.21875" style="249" customWidth="1"/>
    <col min="11508" max="11508" width="1.6640625" style="249" customWidth="1"/>
    <col min="11509" max="11509" width="2.88671875" style="249" customWidth="1"/>
    <col min="11510" max="11510" width="9.44140625" style="249" customWidth="1"/>
    <col min="11511" max="11511" width="0" style="249" hidden="1" customWidth="1"/>
    <col min="11512" max="11512" width="9.44140625" style="249" customWidth="1"/>
    <col min="11513" max="11514" width="0" style="249" hidden="1" customWidth="1"/>
    <col min="11515" max="11515" width="10.44140625" style="249" customWidth="1"/>
    <col min="11516" max="11516" width="22" style="249" customWidth="1"/>
    <col min="11517" max="11517" width="0" style="249" hidden="1" customWidth="1"/>
    <col min="11518" max="11518" width="8.44140625" style="249" customWidth="1"/>
    <col min="11519" max="11519" width="53.88671875" style="249" customWidth="1"/>
    <col min="11520" max="11758" width="8.88671875" style="249"/>
    <col min="11759" max="11759" width="4" style="249" customWidth="1"/>
    <col min="11760" max="11761" width="5.33203125" style="249" customWidth="1"/>
    <col min="11762" max="11762" width="3.5546875" style="249" customWidth="1"/>
    <col min="11763" max="11763" width="4.21875" style="249" customWidth="1"/>
    <col min="11764" max="11764" width="1.6640625" style="249" customWidth="1"/>
    <col min="11765" max="11765" width="2.88671875" style="249" customWidth="1"/>
    <col min="11766" max="11766" width="9.44140625" style="249" customWidth="1"/>
    <col min="11767" max="11767" width="0" style="249" hidden="1" customWidth="1"/>
    <col min="11768" max="11768" width="9.44140625" style="249" customWidth="1"/>
    <col min="11769" max="11770" width="0" style="249" hidden="1" customWidth="1"/>
    <col min="11771" max="11771" width="10.44140625" style="249" customWidth="1"/>
    <col min="11772" max="11772" width="22" style="249" customWidth="1"/>
    <col min="11773" max="11773" width="0" style="249" hidden="1" customWidth="1"/>
    <col min="11774" max="11774" width="8.44140625" style="249" customWidth="1"/>
    <col min="11775" max="11775" width="53.88671875" style="249" customWidth="1"/>
    <col min="11776" max="12014" width="8.88671875" style="249"/>
    <col min="12015" max="12015" width="4" style="249" customWidth="1"/>
    <col min="12016" max="12017" width="5.33203125" style="249" customWidth="1"/>
    <col min="12018" max="12018" width="3.5546875" style="249" customWidth="1"/>
    <col min="12019" max="12019" width="4.21875" style="249" customWidth="1"/>
    <col min="12020" max="12020" width="1.6640625" style="249" customWidth="1"/>
    <col min="12021" max="12021" width="2.88671875" style="249" customWidth="1"/>
    <col min="12022" max="12022" width="9.44140625" style="249" customWidth="1"/>
    <col min="12023" max="12023" width="0" style="249" hidden="1" customWidth="1"/>
    <col min="12024" max="12024" width="9.44140625" style="249" customWidth="1"/>
    <col min="12025" max="12026" width="0" style="249" hidden="1" customWidth="1"/>
    <col min="12027" max="12027" width="10.44140625" style="249" customWidth="1"/>
    <col min="12028" max="12028" width="22" style="249" customWidth="1"/>
    <col min="12029" max="12029" width="0" style="249" hidden="1" customWidth="1"/>
    <col min="12030" max="12030" width="8.44140625" style="249" customWidth="1"/>
    <col min="12031" max="12031" width="53.88671875" style="249" customWidth="1"/>
    <col min="12032" max="12270" width="8.88671875" style="249"/>
    <col min="12271" max="12271" width="4" style="249" customWidth="1"/>
    <col min="12272" max="12273" width="5.33203125" style="249" customWidth="1"/>
    <col min="12274" max="12274" width="3.5546875" style="249" customWidth="1"/>
    <col min="12275" max="12275" width="4.21875" style="249" customWidth="1"/>
    <col min="12276" max="12276" width="1.6640625" style="249" customWidth="1"/>
    <col min="12277" max="12277" width="2.88671875" style="249" customWidth="1"/>
    <col min="12278" max="12278" width="9.44140625" style="249" customWidth="1"/>
    <col min="12279" max="12279" width="0" style="249" hidden="1" customWidth="1"/>
    <col min="12280" max="12280" width="9.44140625" style="249" customWidth="1"/>
    <col min="12281" max="12282" width="0" style="249" hidden="1" customWidth="1"/>
    <col min="12283" max="12283" width="10.44140625" style="249" customWidth="1"/>
    <col min="12284" max="12284" width="22" style="249" customWidth="1"/>
    <col min="12285" max="12285" width="0" style="249" hidden="1" customWidth="1"/>
    <col min="12286" max="12286" width="8.44140625" style="249" customWidth="1"/>
    <col min="12287" max="12287" width="53.88671875" style="249" customWidth="1"/>
    <col min="12288" max="12526" width="8.88671875" style="249"/>
    <col min="12527" max="12527" width="4" style="249" customWidth="1"/>
    <col min="12528" max="12529" width="5.33203125" style="249" customWidth="1"/>
    <col min="12530" max="12530" width="3.5546875" style="249" customWidth="1"/>
    <col min="12531" max="12531" width="4.21875" style="249" customWidth="1"/>
    <col min="12532" max="12532" width="1.6640625" style="249" customWidth="1"/>
    <col min="12533" max="12533" width="2.88671875" style="249" customWidth="1"/>
    <col min="12534" max="12534" width="9.44140625" style="249" customWidth="1"/>
    <col min="12535" max="12535" width="0" style="249" hidden="1" customWidth="1"/>
    <col min="12536" max="12536" width="9.44140625" style="249" customWidth="1"/>
    <col min="12537" max="12538" width="0" style="249" hidden="1" customWidth="1"/>
    <col min="12539" max="12539" width="10.44140625" style="249" customWidth="1"/>
    <col min="12540" max="12540" width="22" style="249" customWidth="1"/>
    <col min="12541" max="12541" width="0" style="249" hidden="1" customWidth="1"/>
    <col min="12542" max="12542" width="8.44140625" style="249" customWidth="1"/>
    <col min="12543" max="12543" width="53.88671875" style="249" customWidth="1"/>
    <col min="12544" max="12782" width="8.88671875" style="249"/>
    <col min="12783" max="12783" width="4" style="249" customWidth="1"/>
    <col min="12784" max="12785" width="5.33203125" style="249" customWidth="1"/>
    <col min="12786" max="12786" width="3.5546875" style="249" customWidth="1"/>
    <col min="12787" max="12787" width="4.21875" style="249" customWidth="1"/>
    <col min="12788" max="12788" width="1.6640625" style="249" customWidth="1"/>
    <col min="12789" max="12789" width="2.88671875" style="249" customWidth="1"/>
    <col min="12790" max="12790" width="9.44140625" style="249" customWidth="1"/>
    <col min="12791" max="12791" width="0" style="249" hidden="1" customWidth="1"/>
    <col min="12792" max="12792" width="9.44140625" style="249" customWidth="1"/>
    <col min="12793" max="12794" width="0" style="249" hidden="1" customWidth="1"/>
    <col min="12795" max="12795" width="10.44140625" style="249" customWidth="1"/>
    <col min="12796" max="12796" width="22" style="249" customWidth="1"/>
    <col min="12797" max="12797" width="0" style="249" hidden="1" customWidth="1"/>
    <col min="12798" max="12798" width="8.44140625" style="249" customWidth="1"/>
    <col min="12799" max="12799" width="53.88671875" style="249" customWidth="1"/>
    <col min="12800" max="13038" width="8.88671875" style="249"/>
    <col min="13039" max="13039" width="4" style="249" customWidth="1"/>
    <col min="13040" max="13041" width="5.33203125" style="249" customWidth="1"/>
    <col min="13042" max="13042" width="3.5546875" style="249" customWidth="1"/>
    <col min="13043" max="13043" width="4.21875" style="249" customWidth="1"/>
    <col min="13044" max="13044" width="1.6640625" style="249" customWidth="1"/>
    <col min="13045" max="13045" width="2.88671875" style="249" customWidth="1"/>
    <col min="13046" max="13046" width="9.44140625" style="249" customWidth="1"/>
    <col min="13047" max="13047" width="0" style="249" hidden="1" customWidth="1"/>
    <col min="13048" max="13048" width="9.44140625" style="249" customWidth="1"/>
    <col min="13049" max="13050" width="0" style="249" hidden="1" customWidth="1"/>
    <col min="13051" max="13051" width="10.44140625" style="249" customWidth="1"/>
    <col min="13052" max="13052" width="22" style="249" customWidth="1"/>
    <col min="13053" max="13053" width="0" style="249" hidden="1" customWidth="1"/>
    <col min="13054" max="13054" width="8.44140625" style="249" customWidth="1"/>
    <col min="13055" max="13055" width="53.88671875" style="249" customWidth="1"/>
    <col min="13056" max="13294" width="8.88671875" style="249"/>
    <col min="13295" max="13295" width="4" style="249" customWidth="1"/>
    <col min="13296" max="13297" width="5.33203125" style="249" customWidth="1"/>
    <col min="13298" max="13298" width="3.5546875" style="249" customWidth="1"/>
    <col min="13299" max="13299" width="4.21875" style="249" customWidth="1"/>
    <col min="13300" max="13300" width="1.6640625" style="249" customWidth="1"/>
    <col min="13301" max="13301" width="2.88671875" style="249" customWidth="1"/>
    <col min="13302" max="13302" width="9.44140625" style="249" customWidth="1"/>
    <col min="13303" max="13303" width="0" style="249" hidden="1" customWidth="1"/>
    <col min="13304" max="13304" width="9.44140625" style="249" customWidth="1"/>
    <col min="13305" max="13306" width="0" style="249" hidden="1" customWidth="1"/>
    <col min="13307" max="13307" width="10.44140625" style="249" customWidth="1"/>
    <col min="13308" max="13308" width="22" style="249" customWidth="1"/>
    <col min="13309" max="13309" width="0" style="249" hidden="1" customWidth="1"/>
    <col min="13310" max="13310" width="8.44140625" style="249" customWidth="1"/>
    <col min="13311" max="13311" width="53.88671875" style="249" customWidth="1"/>
    <col min="13312" max="13550" width="8.88671875" style="249"/>
    <col min="13551" max="13551" width="4" style="249" customWidth="1"/>
    <col min="13552" max="13553" width="5.33203125" style="249" customWidth="1"/>
    <col min="13554" max="13554" width="3.5546875" style="249" customWidth="1"/>
    <col min="13555" max="13555" width="4.21875" style="249" customWidth="1"/>
    <col min="13556" max="13556" width="1.6640625" style="249" customWidth="1"/>
    <col min="13557" max="13557" width="2.88671875" style="249" customWidth="1"/>
    <col min="13558" max="13558" width="9.44140625" style="249" customWidth="1"/>
    <col min="13559" max="13559" width="0" style="249" hidden="1" customWidth="1"/>
    <col min="13560" max="13560" width="9.44140625" style="249" customWidth="1"/>
    <col min="13561" max="13562" width="0" style="249" hidden="1" customWidth="1"/>
    <col min="13563" max="13563" width="10.44140625" style="249" customWidth="1"/>
    <col min="13564" max="13564" width="22" style="249" customWidth="1"/>
    <col min="13565" max="13565" width="0" style="249" hidden="1" customWidth="1"/>
    <col min="13566" max="13566" width="8.44140625" style="249" customWidth="1"/>
    <col min="13567" max="13567" width="53.88671875" style="249" customWidth="1"/>
    <col min="13568" max="13806" width="8.88671875" style="249"/>
    <col min="13807" max="13807" width="4" style="249" customWidth="1"/>
    <col min="13808" max="13809" width="5.33203125" style="249" customWidth="1"/>
    <col min="13810" max="13810" width="3.5546875" style="249" customWidth="1"/>
    <col min="13811" max="13811" width="4.21875" style="249" customWidth="1"/>
    <col min="13812" max="13812" width="1.6640625" style="249" customWidth="1"/>
    <col min="13813" max="13813" width="2.88671875" style="249" customWidth="1"/>
    <col min="13814" max="13814" width="9.44140625" style="249" customWidth="1"/>
    <col min="13815" max="13815" width="0" style="249" hidden="1" customWidth="1"/>
    <col min="13816" max="13816" width="9.44140625" style="249" customWidth="1"/>
    <col min="13817" max="13818" width="0" style="249" hidden="1" customWidth="1"/>
    <col min="13819" max="13819" width="10.44140625" style="249" customWidth="1"/>
    <col min="13820" max="13820" width="22" style="249" customWidth="1"/>
    <col min="13821" max="13821" width="0" style="249" hidden="1" customWidth="1"/>
    <col min="13822" max="13822" width="8.44140625" style="249" customWidth="1"/>
    <col min="13823" max="13823" width="53.88671875" style="249" customWidth="1"/>
    <col min="13824" max="14062" width="8.88671875" style="249"/>
    <col min="14063" max="14063" width="4" style="249" customWidth="1"/>
    <col min="14064" max="14065" width="5.33203125" style="249" customWidth="1"/>
    <col min="14066" max="14066" width="3.5546875" style="249" customWidth="1"/>
    <col min="14067" max="14067" width="4.21875" style="249" customWidth="1"/>
    <col min="14068" max="14068" width="1.6640625" style="249" customWidth="1"/>
    <col min="14069" max="14069" width="2.88671875" style="249" customWidth="1"/>
    <col min="14070" max="14070" width="9.44140625" style="249" customWidth="1"/>
    <col min="14071" max="14071" width="0" style="249" hidden="1" customWidth="1"/>
    <col min="14072" max="14072" width="9.44140625" style="249" customWidth="1"/>
    <col min="14073" max="14074" width="0" style="249" hidden="1" customWidth="1"/>
    <col min="14075" max="14075" width="10.44140625" style="249" customWidth="1"/>
    <col min="14076" max="14076" width="22" style="249" customWidth="1"/>
    <col min="14077" max="14077" width="0" style="249" hidden="1" customWidth="1"/>
    <col min="14078" max="14078" width="8.44140625" style="249" customWidth="1"/>
    <col min="14079" max="14079" width="53.88671875" style="249" customWidth="1"/>
    <col min="14080" max="14318" width="8.88671875" style="249"/>
    <col min="14319" max="14319" width="4" style="249" customWidth="1"/>
    <col min="14320" max="14321" width="5.33203125" style="249" customWidth="1"/>
    <col min="14322" max="14322" width="3.5546875" style="249" customWidth="1"/>
    <col min="14323" max="14323" width="4.21875" style="249" customWidth="1"/>
    <col min="14324" max="14324" width="1.6640625" style="249" customWidth="1"/>
    <col min="14325" max="14325" width="2.88671875" style="249" customWidth="1"/>
    <col min="14326" max="14326" width="9.44140625" style="249" customWidth="1"/>
    <col min="14327" max="14327" width="0" style="249" hidden="1" customWidth="1"/>
    <col min="14328" max="14328" width="9.44140625" style="249" customWidth="1"/>
    <col min="14329" max="14330" width="0" style="249" hidden="1" customWidth="1"/>
    <col min="14331" max="14331" width="10.44140625" style="249" customWidth="1"/>
    <col min="14332" max="14332" width="22" style="249" customWidth="1"/>
    <col min="14333" max="14333" width="0" style="249" hidden="1" customWidth="1"/>
    <col min="14334" max="14334" width="8.44140625" style="249" customWidth="1"/>
    <col min="14335" max="14335" width="53.88671875" style="249" customWidth="1"/>
    <col min="14336" max="14574" width="8.88671875" style="249"/>
    <col min="14575" max="14575" width="4" style="249" customWidth="1"/>
    <col min="14576" max="14577" width="5.33203125" style="249" customWidth="1"/>
    <col min="14578" max="14578" width="3.5546875" style="249" customWidth="1"/>
    <col min="14579" max="14579" width="4.21875" style="249" customWidth="1"/>
    <col min="14580" max="14580" width="1.6640625" style="249" customWidth="1"/>
    <col min="14581" max="14581" width="2.88671875" style="249" customWidth="1"/>
    <col min="14582" max="14582" width="9.44140625" style="249" customWidth="1"/>
    <col min="14583" max="14583" width="0" style="249" hidden="1" customWidth="1"/>
    <col min="14584" max="14584" width="9.44140625" style="249" customWidth="1"/>
    <col min="14585" max="14586" width="0" style="249" hidden="1" customWidth="1"/>
    <col min="14587" max="14587" width="10.44140625" style="249" customWidth="1"/>
    <col min="14588" max="14588" width="22" style="249" customWidth="1"/>
    <col min="14589" max="14589" width="0" style="249" hidden="1" customWidth="1"/>
    <col min="14590" max="14590" width="8.44140625" style="249" customWidth="1"/>
    <col min="14591" max="14591" width="53.88671875" style="249" customWidth="1"/>
    <col min="14592" max="14830" width="8.88671875" style="249"/>
    <col min="14831" max="14831" width="4" style="249" customWidth="1"/>
    <col min="14832" max="14833" width="5.33203125" style="249" customWidth="1"/>
    <col min="14834" max="14834" width="3.5546875" style="249" customWidth="1"/>
    <col min="14835" max="14835" width="4.21875" style="249" customWidth="1"/>
    <col min="14836" max="14836" width="1.6640625" style="249" customWidth="1"/>
    <col min="14837" max="14837" width="2.88671875" style="249" customWidth="1"/>
    <col min="14838" max="14838" width="9.44140625" style="249" customWidth="1"/>
    <col min="14839" max="14839" width="0" style="249" hidden="1" customWidth="1"/>
    <col min="14840" max="14840" width="9.44140625" style="249" customWidth="1"/>
    <col min="14841" max="14842" width="0" style="249" hidden="1" customWidth="1"/>
    <col min="14843" max="14843" width="10.44140625" style="249" customWidth="1"/>
    <col min="14844" max="14844" width="22" style="249" customWidth="1"/>
    <col min="14845" max="14845" width="0" style="249" hidden="1" customWidth="1"/>
    <col min="14846" max="14846" width="8.44140625" style="249" customWidth="1"/>
    <col min="14847" max="14847" width="53.88671875" style="249" customWidth="1"/>
    <col min="14848" max="15086" width="8.88671875" style="249"/>
    <col min="15087" max="15087" width="4" style="249" customWidth="1"/>
    <col min="15088" max="15089" width="5.33203125" style="249" customWidth="1"/>
    <col min="15090" max="15090" width="3.5546875" style="249" customWidth="1"/>
    <col min="15091" max="15091" width="4.21875" style="249" customWidth="1"/>
    <col min="15092" max="15092" width="1.6640625" style="249" customWidth="1"/>
    <col min="15093" max="15093" width="2.88671875" style="249" customWidth="1"/>
    <col min="15094" max="15094" width="9.44140625" style="249" customWidth="1"/>
    <col min="15095" max="15095" width="0" style="249" hidden="1" customWidth="1"/>
    <col min="15096" max="15096" width="9.44140625" style="249" customWidth="1"/>
    <col min="15097" max="15098" width="0" style="249" hidden="1" customWidth="1"/>
    <col min="15099" max="15099" width="10.44140625" style="249" customWidth="1"/>
    <col min="15100" max="15100" width="22" style="249" customWidth="1"/>
    <col min="15101" max="15101" width="0" style="249" hidden="1" customWidth="1"/>
    <col min="15102" max="15102" width="8.44140625" style="249" customWidth="1"/>
    <col min="15103" max="15103" width="53.88671875" style="249" customWidth="1"/>
    <col min="15104" max="15342" width="8.88671875" style="249"/>
    <col min="15343" max="15343" width="4" style="249" customWidth="1"/>
    <col min="15344" max="15345" width="5.33203125" style="249" customWidth="1"/>
    <col min="15346" max="15346" width="3.5546875" style="249" customWidth="1"/>
    <col min="15347" max="15347" width="4.21875" style="249" customWidth="1"/>
    <col min="15348" max="15348" width="1.6640625" style="249" customWidth="1"/>
    <col min="15349" max="15349" width="2.88671875" style="249" customWidth="1"/>
    <col min="15350" max="15350" width="9.44140625" style="249" customWidth="1"/>
    <col min="15351" max="15351" width="0" style="249" hidden="1" customWidth="1"/>
    <col min="15352" max="15352" width="9.44140625" style="249" customWidth="1"/>
    <col min="15353" max="15354" width="0" style="249" hidden="1" customWidth="1"/>
    <col min="15355" max="15355" width="10.44140625" style="249" customWidth="1"/>
    <col min="15356" max="15356" width="22" style="249" customWidth="1"/>
    <col min="15357" max="15357" width="0" style="249" hidden="1" customWidth="1"/>
    <col min="15358" max="15358" width="8.44140625" style="249" customWidth="1"/>
    <col min="15359" max="15359" width="53.88671875" style="249" customWidth="1"/>
    <col min="15360" max="15598" width="8.88671875" style="249"/>
    <col min="15599" max="15599" width="4" style="249" customWidth="1"/>
    <col min="15600" max="15601" width="5.33203125" style="249" customWidth="1"/>
    <col min="15602" max="15602" width="3.5546875" style="249" customWidth="1"/>
    <col min="15603" max="15603" width="4.21875" style="249" customWidth="1"/>
    <col min="15604" max="15604" width="1.6640625" style="249" customWidth="1"/>
    <col min="15605" max="15605" width="2.88671875" style="249" customWidth="1"/>
    <col min="15606" max="15606" width="9.44140625" style="249" customWidth="1"/>
    <col min="15607" max="15607" width="0" style="249" hidden="1" customWidth="1"/>
    <col min="15608" max="15608" width="9.44140625" style="249" customWidth="1"/>
    <col min="15609" max="15610" width="0" style="249" hidden="1" customWidth="1"/>
    <col min="15611" max="15611" width="10.44140625" style="249" customWidth="1"/>
    <col min="15612" max="15612" width="22" style="249" customWidth="1"/>
    <col min="15613" max="15613" width="0" style="249" hidden="1" customWidth="1"/>
    <col min="15614" max="15614" width="8.44140625" style="249" customWidth="1"/>
    <col min="15615" max="15615" width="53.88671875" style="249" customWidth="1"/>
    <col min="15616" max="15854" width="8.88671875" style="249"/>
    <col min="15855" max="15855" width="4" style="249" customWidth="1"/>
    <col min="15856" max="15857" width="5.33203125" style="249" customWidth="1"/>
    <col min="15858" max="15858" width="3.5546875" style="249" customWidth="1"/>
    <col min="15859" max="15859" width="4.21875" style="249" customWidth="1"/>
    <col min="15860" max="15860" width="1.6640625" style="249" customWidth="1"/>
    <col min="15861" max="15861" width="2.88671875" style="249" customWidth="1"/>
    <col min="15862" max="15862" width="9.44140625" style="249" customWidth="1"/>
    <col min="15863" max="15863" width="0" style="249" hidden="1" customWidth="1"/>
    <col min="15864" max="15864" width="9.44140625" style="249" customWidth="1"/>
    <col min="15865" max="15866" width="0" style="249" hidden="1" customWidth="1"/>
    <col min="15867" max="15867" width="10.44140625" style="249" customWidth="1"/>
    <col min="15868" max="15868" width="22" style="249" customWidth="1"/>
    <col min="15869" max="15869" width="0" style="249" hidden="1" customWidth="1"/>
    <col min="15870" max="15870" width="8.44140625" style="249" customWidth="1"/>
    <col min="15871" max="15871" width="53.88671875" style="249" customWidth="1"/>
    <col min="15872" max="16110" width="8.88671875" style="249"/>
    <col min="16111" max="16111" width="4" style="249" customWidth="1"/>
    <col min="16112" max="16113" width="5.33203125" style="249" customWidth="1"/>
    <col min="16114" max="16114" width="3.5546875" style="249" customWidth="1"/>
    <col min="16115" max="16115" width="4.21875" style="249" customWidth="1"/>
    <col min="16116" max="16116" width="1.6640625" style="249" customWidth="1"/>
    <col min="16117" max="16117" width="2.88671875" style="249" customWidth="1"/>
    <col min="16118" max="16118" width="9.44140625" style="249" customWidth="1"/>
    <col min="16119" max="16119" width="0" style="249" hidden="1" customWidth="1"/>
    <col min="16120" max="16120" width="9.44140625" style="249" customWidth="1"/>
    <col min="16121" max="16122" width="0" style="249" hidden="1" customWidth="1"/>
    <col min="16123" max="16123" width="10.44140625" style="249" customWidth="1"/>
    <col min="16124" max="16124" width="22" style="249" customWidth="1"/>
    <col min="16125" max="16125" width="0" style="249" hidden="1" customWidth="1"/>
    <col min="16126" max="16126" width="8.44140625" style="249" customWidth="1"/>
    <col min="16127" max="16127" width="53.88671875" style="249" customWidth="1"/>
    <col min="16128" max="16384" width="8.88671875" style="249"/>
  </cols>
  <sheetData>
    <row r="1" spans="1:11" ht="30" customHeight="1">
      <c r="A1" s="766" t="s">
        <v>317</v>
      </c>
      <c r="B1" s="766"/>
      <c r="C1" s="766"/>
      <c r="D1" s="766"/>
      <c r="E1" s="766"/>
      <c r="F1" s="766"/>
      <c r="G1" s="766"/>
      <c r="H1" s="766"/>
      <c r="I1" s="766"/>
      <c r="J1" s="766"/>
      <c r="K1" s="766"/>
    </row>
    <row r="2" spans="1:11" ht="30" customHeight="1">
      <c r="A2" s="767" t="s">
        <v>272</v>
      </c>
      <c r="B2" s="767"/>
      <c r="C2" s="767"/>
      <c r="D2" s="767"/>
      <c r="E2" s="768" t="s">
        <v>299</v>
      </c>
      <c r="F2" s="768" t="s">
        <v>273</v>
      </c>
      <c r="G2" s="767" t="s">
        <v>274</v>
      </c>
      <c r="H2" s="767" t="s">
        <v>275</v>
      </c>
      <c r="I2" s="767"/>
      <c r="J2" s="767"/>
      <c r="K2" s="767" t="s">
        <v>43</v>
      </c>
    </row>
    <row r="3" spans="1:11" ht="30" customHeight="1">
      <c r="A3" s="250" t="s">
        <v>276</v>
      </c>
      <c r="B3" s="250" t="s">
        <v>277</v>
      </c>
      <c r="C3" s="275" t="s">
        <v>278</v>
      </c>
      <c r="D3" s="275" t="s">
        <v>126</v>
      </c>
      <c r="E3" s="768"/>
      <c r="F3" s="768"/>
      <c r="G3" s="767"/>
      <c r="H3" s="251" t="s">
        <v>279</v>
      </c>
      <c r="I3" s="275" t="s">
        <v>280</v>
      </c>
      <c r="J3" s="275" t="s">
        <v>281</v>
      </c>
      <c r="K3" s="767"/>
    </row>
    <row r="4" spans="1:11" ht="30" customHeight="1">
      <c r="A4" s="262">
        <v>1</v>
      </c>
      <c r="B4" s="271" t="s">
        <v>301</v>
      </c>
      <c r="C4" s="271" t="s">
        <v>302</v>
      </c>
      <c r="D4" s="271" t="s">
        <v>303</v>
      </c>
      <c r="E4" s="269">
        <v>10000</v>
      </c>
      <c r="F4" s="264">
        <v>10000</v>
      </c>
      <c r="G4" s="263"/>
      <c r="H4" s="265"/>
      <c r="I4" s="263"/>
      <c r="J4" s="263"/>
      <c r="K4" s="263"/>
    </row>
    <row r="5" spans="1:11" ht="30" customHeight="1">
      <c r="A5" s="262">
        <v>2</v>
      </c>
      <c r="B5" s="271" t="s">
        <v>301</v>
      </c>
      <c r="C5" s="271" t="s">
        <v>302</v>
      </c>
      <c r="D5" s="272" t="s">
        <v>304</v>
      </c>
      <c r="E5" s="270">
        <v>2000</v>
      </c>
      <c r="F5" s="264">
        <v>2000</v>
      </c>
      <c r="G5" s="263"/>
      <c r="H5" s="265"/>
      <c r="I5" s="263"/>
      <c r="J5" s="263"/>
      <c r="K5" s="263"/>
    </row>
    <row r="6" spans="1:11" ht="30" customHeight="1">
      <c r="A6" s="262">
        <v>3</v>
      </c>
      <c r="B6" s="271" t="s">
        <v>301</v>
      </c>
      <c r="C6" s="271" t="s">
        <v>302</v>
      </c>
      <c r="D6" s="272" t="s">
        <v>305</v>
      </c>
      <c r="E6" s="270">
        <v>5000</v>
      </c>
      <c r="F6" s="264">
        <v>5000</v>
      </c>
      <c r="G6" s="263"/>
      <c r="H6" s="265"/>
      <c r="I6" s="263"/>
      <c r="J6" s="263"/>
      <c r="K6" s="263"/>
    </row>
    <row r="7" spans="1:11" ht="30" customHeight="1">
      <c r="A7" s="262">
        <v>4</v>
      </c>
      <c r="B7" s="271" t="s">
        <v>301</v>
      </c>
      <c r="C7" s="271" t="s">
        <v>302</v>
      </c>
      <c r="D7" s="271" t="s">
        <v>306</v>
      </c>
      <c r="E7" s="270">
        <v>3000</v>
      </c>
      <c r="F7" s="264">
        <v>3000</v>
      </c>
      <c r="G7" s="263"/>
      <c r="H7" s="265"/>
      <c r="I7" s="263"/>
      <c r="J7" s="263"/>
      <c r="K7" s="263"/>
    </row>
    <row r="8" spans="1:11" ht="30" customHeight="1">
      <c r="A8" s="262">
        <v>5</v>
      </c>
      <c r="B8" s="271" t="s">
        <v>301</v>
      </c>
      <c r="C8" s="271" t="s">
        <v>307</v>
      </c>
      <c r="D8" s="272" t="s">
        <v>308</v>
      </c>
      <c r="E8" s="270">
        <v>30000</v>
      </c>
      <c r="F8" s="264">
        <v>30000</v>
      </c>
      <c r="G8" s="263"/>
      <c r="H8" s="265"/>
      <c r="I8" s="263"/>
      <c r="J8" s="263"/>
      <c r="K8" s="263"/>
    </row>
    <row r="9" spans="1:11" ht="30" customHeight="1">
      <c r="A9" s="262">
        <v>6</v>
      </c>
      <c r="B9" s="271" t="s">
        <v>301</v>
      </c>
      <c r="C9" s="271" t="s">
        <v>307</v>
      </c>
      <c r="D9" s="272" t="s">
        <v>309</v>
      </c>
      <c r="E9" s="270">
        <v>8000</v>
      </c>
      <c r="F9" s="264">
        <v>8000</v>
      </c>
      <c r="G9" s="263"/>
      <c r="H9" s="265"/>
      <c r="I9" s="263"/>
      <c r="J9" s="263"/>
      <c r="K9" s="263"/>
    </row>
    <row r="10" spans="1:11" ht="30" customHeight="1">
      <c r="A10" s="262">
        <v>7</v>
      </c>
      <c r="B10" s="271" t="s">
        <v>301</v>
      </c>
      <c r="C10" s="271" t="s">
        <v>307</v>
      </c>
      <c r="D10" s="271" t="s">
        <v>310</v>
      </c>
      <c r="E10" s="270">
        <v>25000</v>
      </c>
      <c r="F10" s="264">
        <v>25000</v>
      </c>
      <c r="G10" s="263"/>
      <c r="H10" s="265"/>
      <c r="I10" s="263"/>
      <c r="J10" s="263"/>
      <c r="K10" s="263"/>
    </row>
    <row r="11" spans="1:11" ht="30" customHeight="1">
      <c r="A11" s="262">
        <v>8</v>
      </c>
      <c r="B11" s="271" t="s">
        <v>301</v>
      </c>
      <c r="C11" s="271" t="s">
        <v>311</v>
      </c>
      <c r="D11" s="271" t="s">
        <v>312</v>
      </c>
      <c r="E11" s="270">
        <v>5000</v>
      </c>
      <c r="F11" s="264">
        <v>5000</v>
      </c>
      <c r="G11" s="263"/>
      <c r="H11" s="265"/>
      <c r="I11" s="263"/>
      <c r="J11" s="263"/>
      <c r="K11" s="263"/>
    </row>
    <row r="12" spans="1:11" ht="30" customHeight="1">
      <c r="A12" s="262">
        <v>9</v>
      </c>
      <c r="B12" s="273" t="s">
        <v>301</v>
      </c>
      <c r="C12" s="273" t="s">
        <v>313</v>
      </c>
      <c r="D12" s="274" t="s">
        <v>300</v>
      </c>
      <c r="E12" s="270">
        <v>10000</v>
      </c>
      <c r="F12" s="264">
        <v>1300</v>
      </c>
      <c r="G12" s="263"/>
      <c r="H12" s="265"/>
      <c r="I12" s="263"/>
      <c r="J12" s="263"/>
      <c r="K12" s="263"/>
    </row>
    <row r="13" spans="1:11" ht="30" customHeight="1">
      <c r="A13" s="262">
        <v>10</v>
      </c>
      <c r="B13" s="271" t="s">
        <v>301</v>
      </c>
      <c r="C13" s="271" t="s">
        <v>314</v>
      </c>
      <c r="D13" s="272" t="s">
        <v>315</v>
      </c>
      <c r="E13" s="270">
        <v>50800</v>
      </c>
      <c r="F13" s="264">
        <v>50800</v>
      </c>
      <c r="G13" s="263"/>
      <c r="H13" s="265"/>
      <c r="I13" s="263"/>
      <c r="J13" s="263"/>
      <c r="K13" s="263"/>
    </row>
    <row r="14" spans="1:11" s="255" customFormat="1" ht="50.1" customHeight="1">
      <c r="A14" s="763" t="s">
        <v>230</v>
      </c>
      <c r="B14" s="764"/>
      <c r="C14" s="765"/>
      <c r="D14" s="276">
        <f>COUNTA(D4:D13)</f>
        <v>10</v>
      </c>
      <c r="E14" s="252">
        <f>SUM(E4:E13)</f>
        <v>148800</v>
      </c>
      <c r="F14" s="252">
        <f>SUM(F4:F13)</f>
        <v>140100</v>
      </c>
      <c r="G14" s="253"/>
      <c r="H14" s="253" t="e">
        <f>SUM(#REF!)</f>
        <v>#REF!</v>
      </c>
      <c r="I14" s="254"/>
      <c r="J14" s="254"/>
      <c r="K14" s="254"/>
    </row>
    <row r="15" spans="1:11" ht="15" customHeight="1">
      <c r="F15" s="257">
        <f>ROUNDDOWN(F14*0.0001,2)</f>
        <v>14.01</v>
      </c>
    </row>
    <row r="16" spans="1:11" ht="15" customHeight="1">
      <c r="F16" s="259"/>
      <c r="G16" s="259"/>
    </row>
    <row r="17" spans="6:11" ht="15" customHeight="1">
      <c r="F17" s="267"/>
      <c r="K17" s="266"/>
    </row>
    <row r="18" spans="6:11" ht="15" customHeight="1">
      <c r="F18" s="259"/>
      <c r="K18" s="266"/>
    </row>
    <row r="19" spans="6:11" ht="15" customHeight="1"/>
    <row r="20" spans="6:11" ht="15" customHeight="1"/>
    <row r="21" spans="6:11" ht="15" customHeight="1"/>
    <row r="22" spans="6:11" ht="15" customHeight="1"/>
    <row r="23" spans="6:11" ht="15" customHeight="1"/>
    <row r="24" spans="6:11" ht="15" customHeight="1"/>
    <row r="25" spans="6:11" ht="15" customHeight="1"/>
    <row r="26" spans="6:11" ht="15" customHeight="1"/>
    <row r="27" spans="6:11" ht="15" customHeight="1"/>
    <row r="28" spans="6:11" ht="15" customHeight="1"/>
    <row r="29" spans="6:11" ht="15" customHeight="1"/>
    <row r="30" spans="6:11" ht="15" customHeight="1"/>
    <row r="31" spans="6:11" ht="15" customHeight="1"/>
    <row r="32" spans="6:11" ht="15" customHeight="1"/>
    <row r="33" ht="15" customHeight="1"/>
    <row r="34" ht="15" customHeight="1"/>
    <row r="35" ht="15" customHeight="1"/>
    <row r="36" ht="15" customHeight="1"/>
    <row r="37" ht="15" customHeight="1"/>
    <row r="38" ht="15" customHeight="1"/>
    <row r="39" ht="15" customHeight="1"/>
    <row r="40" ht="15" customHeight="1"/>
    <row r="41" ht="15" customHeight="1"/>
    <row r="42" ht="15" customHeight="1"/>
    <row r="43" ht="15" customHeight="1"/>
    <row r="44" ht="15" customHeight="1"/>
    <row r="45" ht="15" customHeight="1"/>
  </sheetData>
  <mergeCells count="8">
    <mergeCell ref="A14:C14"/>
    <mergeCell ref="A1:K1"/>
    <mergeCell ref="A2:D2"/>
    <mergeCell ref="E2:E3"/>
    <mergeCell ref="F2:F3"/>
    <mergeCell ref="G2:G3"/>
    <mergeCell ref="H2:J2"/>
    <mergeCell ref="K2:K3"/>
  </mergeCells>
  <phoneticPr fontId="3" type="noConversion"/>
  <printOptions horizontalCentered="1"/>
  <pageMargins left="0.47244094488188981" right="0.19685039370078741" top="0.6692913385826772" bottom="0.43307086614173229" header="0.51181102362204722" footer="0.19685039370078741"/>
  <pageSetup paperSize="9" fitToWidth="0" fitToHeight="0" orientation="portrait" r:id="rId1"/>
  <headerFooter alignWithMargins="0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>
    <pageSetUpPr fitToPage="1"/>
  </sheetPr>
  <dimension ref="A1:H35"/>
  <sheetViews>
    <sheetView view="pageBreakPreview" zoomScale="115" zoomScaleNormal="100" zoomScaleSheetLayoutView="115" workbookViewId="0">
      <selection activeCell="G6" sqref="G6"/>
    </sheetView>
  </sheetViews>
  <sheetFormatPr defaultRowHeight="13.5"/>
  <cols>
    <col min="1" max="2" width="8.88671875" style="185"/>
    <col min="3" max="3" width="8.88671875" style="103"/>
    <col min="4" max="4" width="11.88671875" style="103" customWidth="1"/>
    <col min="5" max="5" width="8.88671875" style="103"/>
    <col min="6" max="7" width="12.33203125" style="103" customWidth="1"/>
    <col min="8" max="8" width="25.88671875" style="103" customWidth="1"/>
    <col min="9" max="16384" width="8.88671875" style="103"/>
  </cols>
  <sheetData>
    <row r="1" spans="1:8" ht="29.25" customHeight="1">
      <c r="A1" s="185">
        <v>1</v>
      </c>
      <c r="B1" s="185">
        <v>1</v>
      </c>
    </row>
    <row r="2" spans="1:8" ht="36.75" customHeight="1">
      <c r="A2" s="185" t="s">
        <v>249</v>
      </c>
      <c r="B2" s="185">
        <v>1</v>
      </c>
      <c r="D2" s="772" t="s">
        <v>46</v>
      </c>
      <c r="E2" s="772"/>
      <c r="F2" s="772"/>
      <c r="G2" s="772"/>
      <c r="H2" s="772"/>
    </row>
    <row r="3" spans="1:8">
      <c r="A3" s="186" t="s">
        <v>250</v>
      </c>
      <c r="B3" s="185">
        <v>1</v>
      </c>
      <c r="D3" s="144" t="s">
        <v>254</v>
      </c>
      <c r="E3" s="780" t="str">
        <f>DB!E4</f>
        <v>2024년 조림지 덩굴제거사업 [1지구]</v>
      </c>
      <c r="F3" s="780"/>
      <c r="G3" s="780"/>
      <c r="H3" s="780"/>
    </row>
    <row r="4" spans="1:8" ht="24.75" customHeight="1">
      <c r="B4" s="185">
        <v>1</v>
      </c>
      <c r="D4" s="773" t="s">
        <v>251</v>
      </c>
      <c r="E4" s="775" t="s">
        <v>13</v>
      </c>
      <c r="F4" s="777" t="s">
        <v>14</v>
      </c>
      <c r="G4" s="777"/>
      <c r="H4" s="778" t="s">
        <v>43</v>
      </c>
    </row>
    <row r="5" spans="1:8" ht="24.75" customHeight="1">
      <c r="B5" s="185">
        <v>1</v>
      </c>
      <c r="D5" s="774"/>
      <c r="E5" s="776"/>
      <c r="F5" s="187" t="s">
        <v>15</v>
      </c>
      <c r="G5" s="187" t="s">
        <v>16</v>
      </c>
      <c r="H5" s="779"/>
    </row>
    <row r="6" spans="1:8" ht="24.75" customHeight="1">
      <c r="B6" s="185">
        <f>IF(D6&gt;0,1,0)</f>
        <v>1</v>
      </c>
      <c r="D6" s="781" t="s">
        <v>127</v>
      </c>
      <c r="E6" s="188">
        <v>1</v>
      </c>
      <c r="F6" s="213">
        <v>214510</v>
      </c>
      <c r="G6" s="213">
        <v>143652</v>
      </c>
      <c r="H6" s="189"/>
    </row>
    <row r="7" spans="1:8" ht="24.75" customHeight="1">
      <c r="B7" s="185">
        <v>1</v>
      </c>
      <c r="D7" s="782"/>
      <c r="E7" s="188">
        <v>2</v>
      </c>
      <c r="F7" s="213">
        <v>211645</v>
      </c>
      <c r="G7" s="213">
        <v>142973</v>
      </c>
      <c r="H7" s="189"/>
    </row>
    <row r="8" spans="1:8" ht="24.75" customHeight="1">
      <c r="B8" s="185">
        <v>1</v>
      </c>
      <c r="D8" s="782"/>
      <c r="E8" s="188">
        <v>3</v>
      </c>
      <c r="F8" s="213">
        <v>212046</v>
      </c>
      <c r="G8" s="213">
        <v>141703</v>
      </c>
      <c r="H8" s="189"/>
    </row>
    <row r="9" spans="1:8" ht="24.75" customHeight="1">
      <c r="B9" s="185">
        <v>1</v>
      </c>
      <c r="D9" s="782"/>
      <c r="E9" s="188">
        <v>4</v>
      </c>
      <c r="F9" s="213">
        <v>216335</v>
      </c>
      <c r="G9" s="213">
        <v>141215</v>
      </c>
      <c r="H9" s="189"/>
    </row>
    <row r="10" spans="1:8" ht="24.75" customHeight="1">
      <c r="B10" s="185">
        <v>1</v>
      </c>
      <c r="D10" s="782"/>
      <c r="E10" s="188">
        <v>5</v>
      </c>
      <c r="F10" s="213">
        <v>216568</v>
      </c>
      <c r="G10" s="213">
        <v>140973</v>
      </c>
      <c r="H10" s="189"/>
    </row>
    <row r="11" spans="1:8" ht="24.75" customHeight="1">
      <c r="B11" s="185">
        <v>1</v>
      </c>
      <c r="D11" s="783"/>
      <c r="E11" s="188">
        <v>6</v>
      </c>
      <c r="F11" s="213">
        <v>216067</v>
      </c>
      <c r="G11" s="213">
        <v>132873</v>
      </c>
      <c r="H11" s="189"/>
    </row>
    <row r="12" spans="1:8" ht="24.75" customHeight="1">
      <c r="D12" s="215" t="s">
        <v>253</v>
      </c>
      <c r="E12" s="192">
        <v>1</v>
      </c>
      <c r="F12" s="214">
        <v>217449</v>
      </c>
      <c r="G12" s="214">
        <v>142708</v>
      </c>
      <c r="H12" s="212"/>
    </row>
    <row r="13" spans="1:8" ht="24.75" hidden="1" customHeight="1">
      <c r="B13" s="185">
        <v>0</v>
      </c>
      <c r="D13" s="769"/>
      <c r="E13" s="209"/>
      <c r="F13" s="210"/>
      <c r="G13" s="210"/>
      <c r="H13" s="211"/>
    </row>
    <row r="14" spans="1:8" ht="24.75" hidden="1" customHeight="1">
      <c r="B14" s="185">
        <v>0</v>
      </c>
      <c r="D14" s="770"/>
      <c r="E14" s="188"/>
      <c r="F14" s="190"/>
      <c r="G14" s="190"/>
      <c r="H14" s="191"/>
    </row>
    <row r="15" spans="1:8" ht="24.75" hidden="1" customHeight="1">
      <c r="B15" s="185">
        <v>0</v>
      </c>
      <c r="D15" s="770"/>
      <c r="E15" s="188"/>
      <c r="F15" s="190"/>
      <c r="G15" s="190"/>
      <c r="H15" s="191"/>
    </row>
    <row r="16" spans="1:8" ht="24.75" hidden="1" customHeight="1">
      <c r="B16" s="185">
        <v>0</v>
      </c>
      <c r="D16" s="770"/>
      <c r="E16" s="188"/>
      <c r="F16" s="190"/>
      <c r="G16" s="190"/>
      <c r="H16" s="191"/>
    </row>
    <row r="17" spans="2:8" ht="24.75" hidden="1" customHeight="1">
      <c r="B17" s="185">
        <v>0</v>
      </c>
      <c r="D17" s="771"/>
      <c r="E17" s="192"/>
      <c r="F17" s="193"/>
      <c r="G17" s="193"/>
      <c r="H17" s="194"/>
    </row>
    <row r="18" spans="2:8" ht="24.75" hidden="1" customHeight="1"/>
    <row r="19" spans="2:8" ht="24.75" hidden="1" customHeight="1"/>
    <row r="20" spans="2:8" ht="24.75" hidden="1" customHeight="1"/>
    <row r="21" spans="2:8" ht="24.75" hidden="1" customHeight="1"/>
    <row r="22" spans="2:8" ht="24.75" hidden="1" customHeight="1"/>
    <row r="23" spans="2:8" ht="24.75" hidden="1" customHeight="1"/>
    <row r="24" spans="2:8" ht="24.75" hidden="1" customHeight="1"/>
    <row r="25" spans="2:8" ht="24.75" hidden="1" customHeight="1"/>
    <row r="26" spans="2:8" ht="24.75" hidden="1" customHeight="1"/>
    <row r="27" spans="2:8" ht="24.75" hidden="1" customHeight="1"/>
    <row r="28" spans="2:8" ht="24.75" hidden="1" customHeight="1"/>
    <row r="29" spans="2:8" ht="24.75" hidden="1" customHeight="1"/>
    <row r="30" spans="2:8" ht="24.75" hidden="1" customHeight="1"/>
    <row r="31" spans="2:8" ht="24.75" hidden="1" customHeight="1"/>
    <row r="32" spans="2:8" ht="24.75" hidden="1" customHeight="1"/>
    <row r="33" ht="24.75" hidden="1" customHeight="1"/>
    <row r="34" ht="24.75" hidden="1" customHeight="1"/>
    <row r="35" ht="24.75" hidden="1" customHeight="1"/>
  </sheetData>
  <mergeCells count="8">
    <mergeCell ref="D13:D17"/>
    <mergeCell ref="D2:H2"/>
    <mergeCell ref="D4:D5"/>
    <mergeCell ref="E4:E5"/>
    <mergeCell ref="F4:G4"/>
    <mergeCell ref="H4:H5"/>
    <mergeCell ref="E3:H3"/>
    <mergeCell ref="D6:D11"/>
  </mergeCells>
  <phoneticPr fontId="3" type="noConversion"/>
  <pageMargins left="0.70866141732283472" right="0.70866141732283472" top="0.98" bottom="0.74803149606299213" header="0.31496062992125984" footer="0.31496062992125984"/>
  <pageSetup paperSize="9" orientation="portrait" horizontalDpi="4294967293" vertic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4"/>
  <dimension ref="A1:BU73"/>
  <sheetViews>
    <sheetView view="pageBreakPreview" topLeftCell="A2" zoomScale="115" zoomScaleNormal="100" zoomScaleSheetLayoutView="115" workbookViewId="0">
      <selection activeCell="BA4" sqref="BA4"/>
    </sheetView>
  </sheetViews>
  <sheetFormatPr defaultRowHeight="16.5"/>
  <cols>
    <col min="1" max="3" width="8.88671875" style="81"/>
    <col min="4" max="16" width="2.33203125" style="11" customWidth="1"/>
    <col min="17" max="17" width="3.33203125" style="11" customWidth="1"/>
    <col min="18" max="18" width="1.88671875" style="11" customWidth="1"/>
    <col min="19" max="40" width="2.33203125" style="11" customWidth="1"/>
    <col min="41" max="41" width="2" style="11" customWidth="1"/>
    <col min="42" max="51" width="2.33203125" style="11" customWidth="1"/>
    <col min="52" max="52" width="8.88671875" style="11"/>
    <col min="53" max="58" width="8.88671875" style="12"/>
    <col min="59" max="16384" width="8.88671875" style="11"/>
  </cols>
  <sheetData>
    <row r="1" spans="1:60" ht="32.25" customHeight="1">
      <c r="A1" s="81">
        <v>1</v>
      </c>
      <c r="B1" s="81">
        <v>1</v>
      </c>
    </row>
    <row r="2" spans="1:60" ht="65.25" customHeight="1">
      <c r="A2" s="144" t="s">
        <v>247</v>
      </c>
      <c r="B2" s="81">
        <v>1</v>
      </c>
      <c r="D2" s="10"/>
      <c r="E2" s="10"/>
      <c r="F2" s="10"/>
      <c r="G2" s="10"/>
      <c r="H2" s="10"/>
      <c r="I2" s="10"/>
      <c r="J2" s="10"/>
      <c r="K2" s="10"/>
      <c r="L2" s="10"/>
      <c r="M2" s="10"/>
      <c r="N2" s="10"/>
      <c r="O2" s="10"/>
      <c r="P2" s="10"/>
      <c r="Q2" s="10"/>
      <c r="R2" s="10"/>
      <c r="S2" s="10"/>
      <c r="T2" s="10"/>
      <c r="U2" s="10"/>
      <c r="V2" s="10"/>
      <c r="W2" s="10"/>
      <c r="X2" s="10"/>
      <c r="Y2" s="10"/>
      <c r="Z2" s="10"/>
      <c r="AA2" s="10"/>
      <c r="AB2" s="10"/>
      <c r="AC2" s="10"/>
      <c r="AD2" s="10"/>
      <c r="AE2" s="10"/>
      <c r="AF2" s="10"/>
      <c r="AG2" s="10"/>
      <c r="AH2" s="10"/>
      <c r="AI2" s="10"/>
      <c r="AJ2" s="10"/>
      <c r="AK2" s="10"/>
      <c r="AL2" s="10"/>
      <c r="AM2" s="10"/>
      <c r="AN2" s="10"/>
      <c r="AO2" s="10"/>
      <c r="AP2" s="10"/>
      <c r="AQ2" s="10"/>
      <c r="AR2" s="10"/>
      <c r="AS2" s="10"/>
      <c r="AT2" s="10"/>
      <c r="AU2" s="10"/>
      <c r="AV2" s="10"/>
      <c r="AW2" s="10"/>
      <c r="AX2" s="10"/>
      <c r="AY2" s="10"/>
    </row>
    <row r="3" spans="1:60" ht="37.5" customHeight="1">
      <c r="B3" s="81">
        <v>1</v>
      </c>
      <c r="D3" s="13"/>
      <c r="E3" s="521" t="str">
        <f>DB!E4</f>
        <v>2024년 조림지 덩굴제거사업 [1지구]</v>
      </c>
      <c r="F3" s="521"/>
      <c r="G3" s="521"/>
      <c r="H3" s="521"/>
      <c r="I3" s="521"/>
      <c r="J3" s="521"/>
      <c r="K3" s="521"/>
      <c r="L3" s="521"/>
      <c r="M3" s="521"/>
      <c r="N3" s="521"/>
      <c r="O3" s="521"/>
      <c r="P3" s="521"/>
      <c r="Q3" s="521"/>
      <c r="R3" s="521"/>
      <c r="S3" s="521"/>
      <c r="T3" s="521"/>
      <c r="U3" s="521"/>
      <c r="V3" s="521"/>
      <c r="W3" s="521"/>
      <c r="X3" s="521"/>
      <c r="Y3" s="521"/>
      <c r="Z3" s="521"/>
      <c r="AA3" s="521"/>
      <c r="AB3" s="521"/>
      <c r="AC3" s="521"/>
      <c r="AD3" s="521"/>
      <c r="AE3" s="521"/>
      <c r="AF3" s="521"/>
      <c r="AG3" s="521"/>
      <c r="AH3" s="521"/>
      <c r="AI3" s="521"/>
      <c r="AJ3" s="521"/>
      <c r="AK3" s="521"/>
      <c r="AL3" s="521"/>
      <c r="AM3" s="521"/>
      <c r="AN3" s="521"/>
      <c r="AO3" s="521"/>
      <c r="AP3" s="521"/>
      <c r="AQ3" s="521"/>
      <c r="AR3" s="521"/>
      <c r="AS3" s="521"/>
      <c r="AT3" s="521"/>
      <c r="AU3" s="521"/>
      <c r="AV3" s="521"/>
      <c r="AW3" s="521"/>
      <c r="AX3" s="521"/>
      <c r="AY3" s="13"/>
      <c r="BA3" s="523"/>
      <c r="BB3" s="523"/>
      <c r="BC3" s="523"/>
      <c r="BD3" s="523"/>
      <c r="BE3" s="523"/>
      <c r="BF3" s="523"/>
    </row>
    <row r="4" spans="1:60" ht="17.25" customHeight="1">
      <c r="B4" s="81">
        <v>1</v>
      </c>
      <c r="D4" s="13"/>
      <c r="E4" s="521"/>
      <c r="F4" s="521"/>
      <c r="G4" s="521"/>
      <c r="H4" s="521"/>
      <c r="I4" s="521"/>
      <c r="J4" s="521"/>
      <c r="K4" s="521"/>
      <c r="L4" s="521"/>
      <c r="M4" s="521"/>
      <c r="N4" s="521"/>
      <c r="O4" s="521"/>
      <c r="P4" s="521"/>
      <c r="Q4" s="521"/>
      <c r="R4" s="521"/>
      <c r="S4" s="521"/>
      <c r="T4" s="521"/>
      <c r="U4" s="521"/>
      <c r="V4" s="521"/>
      <c r="W4" s="521"/>
      <c r="X4" s="521"/>
      <c r="Y4" s="521"/>
      <c r="Z4" s="521"/>
      <c r="AA4" s="521"/>
      <c r="AB4" s="521"/>
      <c r="AC4" s="521"/>
      <c r="AD4" s="521"/>
      <c r="AE4" s="521"/>
      <c r="AF4" s="521"/>
      <c r="AG4" s="521"/>
      <c r="AH4" s="521"/>
      <c r="AI4" s="521"/>
      <c r="AJ4" s="521"/>
      <c r="AK4" s="521"/>
      <c r="AL4" s="521"/>
      <c r="AM4" s="521"/>
      <c r="AN4" s="521"/>
      <c r="AO4" s="521"/>
      <c r="AP4" s="521"/>
      <c r="AQ4" s="521"/>
      <c r="AR4" s="521"/>
      <c r="AS4" s="521"/>
      <c r="AT4" s="521"/>
      <c r="AU4" s="521"/>
      <c r="AV4" s="521"/>
      <c r="AW4" s="521"/>
      <c r="AX4" s="521"/>
      <c r="AY4" s="13"/>
    </row>
    <row r="5" spans="1:60" ht="12.75" customHeight="1">
      <c r="B5" s="81">
        <v>1</v>
      </c>
      <c r="D5" s="13"/>
      <c r="E5" s="13"/>
      <c r="F5" s="14"/>
      <c r="G5" s="14"/>
      <c r="H5" s="14"/>
      <c r="I5" s="14"/>
      <c r="J5" s="14"/>
      <c r="K5" s="534"/>
      <c r="L5" s="534"/>
      <c r="M5" s="534"/>
      <c r="N5" s="534"/>
      <c r="O5" s="534"/>
      <c r="P5" s="534"/>
      <c r="Q5" s="534"/>
      <c r="R5" s="534"/>
      <c r="S5" s="534"/>
      <c r="T5" s="534"/>
      <c r="U5" s="534"/>
      <c r="V5" s="534"/>
      <c r="W5" s="534"/>
      <c r="X5" s="534"/>
      <c r="Y5" s="534"/>
      <c r="Z5" s="534"/>
      <c r="AA5" s="534"/>
      <c r="AB5" s="534"/>
      <c r="AC5" s="534"/>
      <c r="AD5" s="534"/>
      <c r="AE5" s="534"/>
      <c r="AF5" s="534"/>
      <c r="AG5" s="14"/>
      <c r="AH5" s="14"/>
      <c r="AI5" s="14"/>
      <c r="AJ5" s="14"/>
      <c r="AK5" s="14"/>
      <c r="AL5" s="13"/>
      <c r="AM5" s="13"/>
      <c r="AN5" s="13"/>
      <c r="AO5" s="13"/>
      <c r="AP5" s="13"/>
      <c r="AQ5" s="13"/>
      <c r="AR5" s="13"/>
      <c r="AS5" s="13"/>
      <c r="AT5" s="13"/>
      <c r="AU5" s="13"/>
      <c r="AV5" s="13"/>
      <c r="AW5" s="13"/>
      <c r="AX5" s="13"/>
      <c r="AY5" s="13"/>
      <c r="BC5" s="530"/>
      <c r="BD5" s="530"/>
      <c r="BE5" s="530"/>
      <c r="BF5" s="530"/>
      <c r="BG5" s="530"/>
      <c r="BH5" s="530"/>
    </row>
    <row r="6" spans="1:60" ht="54">
      <c r="B6" s="81">
        <v>1</v>
      </c>
      <c r="D6" s="13"/>
      <c r="E6" s="521" t="s">
        <v>144</v>
      </c>
      <c r="F6" s="521"/>
      <c r="G6" s="521"/>
      <c r="H6" s="521"/>
      <c r="I6" s="521"/>
      <c r="J6" s="521"/>
      <c r="K6" s="521"/>
      <c r="L6" s="521"/>
      <c r="M6" s="521"/>
      <c r="N6" s="521"/>
      <c r="O6" s="521"/>
      <c r="P6" s="521"/>
      <c r="Q6" s="521"/>
      <c r="R6" s="521"/>
      <c r="S6" s="521"/>
      <c r="T6" s="521"/>
      <c r="U6" s="521"/>
      <c r="V6" s="521"/>
      <c r="W6" s="521"/>
      <c r="X6" s="521"/>
      <c r="Y6" s="521"/>
      <c r="Z6" s="521"/>
      <c r="AA6" s="521"/>
      <c r="AB6" s="521"/>
      <c r="AC6" s="521"/>
      <c r="AD6" s="521"/>
      <c r="AE6" s="521"/>
      <c r="AF6" s="521"/>
      <c r="AG6" s="521"/>
      <c r="AH6" s="521"/>
      <c r="AI6" s="521"/>
      <c r="AJ6" s="521"/>
      <c r="AK6" s="521"/>
      <c r="AL6" s="521"/>
      <c r="AM6" s="521"/>
      <c r="AN6" s="521"/>
      <c r="AO6" s="521"/>
      <c r="AP6" s="521"/>
      <c r="AQ6" s="521"/>
      <c r="AR6" s="521"/>
      <c r="AS6" s="521"/>
      <c r="AT6" s="521"/>
      <c r="AU6" s="521"/>
      <c r="AV6" s="521"/>
      <c r="AW6" s="521"/>
      <c r="AX6" s="521"/>
      <c r="AY6" s="13"/>
    </row>
    <row r="7" spans="1:60" ht="44.25" customHeight="1">
      <c r="B7" s="81">
        <v>1</v>
      </c>
      <c r="D7" s="13"/>
      <c r="E7" s="13"/>
      <c r="F7" s="13"/>
      <c r="G7" s="13"/>
      <c r="H7" s="13"/>
      <c r="I7" s="13"/>
      <c r="J7" s="13"/>
      <c r="K7" s="13"/>
      <c r="L7" s="13"/>
      <c r="M7" s="13"/>
      <c r="N7" s="13"/>
      <c r="O7" s="13"/>
      <c r="P7" s="13"/>
      <c r="Q7" s="13"/>
      <c r="R7" s="13"/>
      <c r="S7" s="13"/>
      <c r="T7" s="13"/>
      <c r="U7" s="13"/>
      <c r="V7" s="13"/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  <c r="AI7" s="13"/>
      <c r="AJ7" s="13"/>
      <c r="AK7" s="13"/>
      <c r="AL7" s="13"/>
      <c r="AM7" s="13"/>
      <c r="AN7" s="13"/>
      <c r="AO7" s="13"/>
      <c r="AP7" s="13"/>
      <c r="AQ7" s="13"/>
      <c r="AR7" s="13"/>
      <c r="AS7" s="13"/>
      <c r="AT7" s="13"/>
      <c r="AU7" s="13"/>
      <c r="AV7" s="13"/>
      <c r="AW7" s="13"/>
      <c r="AX7" s="13"/>
      <c r="AY7" s="13"/>
    </row>
    <row r="8" spans="1:60" ht="53.25" customHeight="1">
      <c r="B8" s="81">
        <v>1</v>
      </c>
      <c r="D8" s="13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  <c r="AI8" s="13"/>
      <c r="AJ8" s="13"/>
      <c r="AK8" s="13"/>
      <c r="AL8" s="13"/>
      <c r="AM8" s="13"/>
      <c r="AN8" s="13"/>
      <c r="AO8" s="13"/>
      <c r="AP8" s="13"/>
      <c r="AQ8" s="13"/>
      <c r="AR8" s="13"/>
      <c r="AS8" s="13"/>
      <c r="AT8" s="13"/>
      <c r="AU8" s="13"/>
      <c r="AV8" s="13"/>
      <c r="AW8" s="13"/>
      <c r="AX8" s="13"/>
      <c r="AY8" s="13"/>
    </row>
    <row r="9" spans="1:60" ht="36" customHeight="1">
      <c r="B9" s="81">
        <v>1</v>
      </c>
      <c r="D9" s="506" t="str">
        <f>DB!E8</f>
        <v>2024. 06.</v>
      </c>
      <c r="E9" s="506"/>
      <c r="F9" s="506"/>
      <c r="G9" s="506"/>
      <c r="H9" s="506"/>
      <c r="I9" s="506"/>
      <c r="J9" s="506"/>
      <c r="K9" s="506"/>
      <c r="L9" s="506"/>
      <c r="M9" s="506"/>
      <c r="N9" s="506"/>
      <c r="O9" s="506"/>
      <c r="P9" s="506"/>
      <c r="Q9" s="506"/>
      <c r="R9" s="506"/>
      <c r="S9" s="506"/>
      <c r="T9" s="506"/>
      <c r="U9" s="506"/>
      <c r="V9" s="506"/>
      <c r="W9" s="506"/>
      <c r="X9" s="506"/>
      <c r="Y9" s="506"/>
      <c r="Z9" s="506"/>
      <c r="AA9" s="506"/>
      <c r="AB9" s="506"/>
      <c r="AC9" s="506"/>
      <c r="AD9" s="506"/>
      <c r="AE9" s="506"/>
      <c r="AF9" s="506"/>
      <c r="AG9" s="506"/>
      <c r="AH9" s="506"/>
      <c r="AI9" s="506"/>
      <c r="AJ9" s="506"/>
      <c r="AK9" s="506"/>
      <c r="AL9" s="506"/>
      <c r="AM9" s="506"/>
      <c r="AN9" s="506"/>
      <c r="AO9" s="506"/>
      <c r="AP9" s="506"/>
      <c r="AQ9" s="506"/>
      <c r="AR9" s="506"/>
      <c r="AS9" s="506"/>
      <c r="AT9" s="506"/>
      <c r="AU9" s="506"/>
      <c r="AV9" s="506"/>
      <c r="AW9" s="506"/>
      <c r="AX9" s="506"/>
      <c r="AY9" s="506"/>
    </row>
    <row r="10" spans="1:60" ht="33.75" customHeight="1">
      <c r="B10" s="81">
        <v>1</v>
      </c>
      <c r="D10" s="13"/>
      <c r="E10" s="13"/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  <c r="AA10" s="13"/>
      <c r="AB10" s="13"/>
      <c r="AC10" s="13"/>
      <c r="AD10" s="13"/>
      <c r="AE10" s="13"/>
      <c r="AF10" s="13"/>
      <c r="AG10" s="13"/>
      <c r="AH10" s="13"/>
      <c r="AI10" s="13"/>
      <c r="AJ10" s="13"/>
      <c r="AK10" s="13"/>
      <c r="AL10" s="13"/>
      <c r="AM10" s="13"/>
      <c r="AN10" s="13"/>
      <c r="AO10" s="13"/>
      <c r="AP10" s="13"/>
      <c r="AQ10" s="13"/>
      <c r="AR10" s="13"/>
      <c r="AS10" s="13"/>
      <c r="AT10" s="13"/>
      <c r="AU10" s="13"/>
      <c r="AV10" s="13"/>
      <c r="AW10" s="13"/>
      <c r="AX10" s="13"/>
      <c r="AY10" s="13"/>
    </row>
    <row r="11" spans="1:60" ht="65.25" customHeight="1">
      <c r="B11" s="81">
        <v>1</v>
      </c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  <c r="AA11" s="13"/>
      <c r="AB11" s="13"/>
      <c r="AC11" s="13"/>
      <c r="AD11" s="13"/>
      <c r="AE11" s="13"/>
      <c r="AF11" s="13"/>
      <c r="AG11" s="13"/>
      <c r="AH11" s="13"/>
      <c r="AI11" s="13"/>
      <c r="AJ11" s="13"/>
      <c r="AK11" s="13"/>
      <c r="AL11" s="13"/>
      <c r="AM11" s="13"/>
      <c r="AN11" s="13"/>
      <c r="AO11" s="13"/>
      <c r="AP11" s="13"/>
      <c r="AQ11" s="13"/>
      <c r="AR11" s="13"/>
      <c r="AS11" s="13"/>
      <c r="AT11" s="13"/>
      <c r="AU11" s="13"/>
      <c r="AV11" s="13"/>
      <c r="AW11" s="13"/>
      <c r="AX11" s="13"/>
      <c r="AY11" s="13"/>
    </row>
    <row r="12" spans="1:60" ht="54">
      <c r="B12" s="81">
        <v>1</v>
      </c>
      <c r="D12" s="15"/>
      <c r="E12" s="15"/>
      <c r="F12" s="15"/>
      <c r="G12" s="15"/>
      <c r="H12" s="15"/>
      <c r="I12" s="15"/>
      <c r="J12" s="15"/>
      <c r="K12" s="15"/>
      <c r="L12" s="15"/>
      <c r="M12" s="16"/>
      <c r="N12" s="16"/>
      <c r="O12" s="16"/>
      <c r="Q12" s="50"/>
      <c r="R12" s="50"/>
      <c r="S12" s="50"/>
      <c r="T12" s="522" t="str">
        <f>DB!E5</f>
        <v>광 양 시</v>
      </c>
      <c r="U12" s="522"/>
      <c r="V12" s="522"/>
      <c r="W12" s="522"/>
      <c r="X12" s="522"/>
      <c r="Y12" s="522"/>
      <c r="Z12" s="522"/>
      <c r="AA12" s="522"/>
      <c r="AB12" s="522"/>
      <c r="AC12" s="522"/>
      <c r="AD12" s="522"/>
      <c r="AE12" s="522"/>
      <c r="AF12" s="522"/>
      <c r="AG12" s="522"/>
      <c r="AH12" s="522"/>
      <c r="AI12" s="522"/>
      <c r="AJ12" s="522"/>
      <c r="AK12" s="15"/>
      <c r="AL12" s="15"/>
      <c r="AM12" s="15"/>
      <c r="AN12" s="15"/>
      <c r="AO12" s="17"/>
      <c r="AP12" s="17"/>
      <c r="AQ12" s="17"/>
      <c r="AR12" s="17"/>
      <c r="AS12" s="17"/>
      <c r="AT12" s="17"/>
      <c r="AU12" s="17"/>
      <c r="AV12" s="17"/>
      <c r="AW12" s="17"/>
      <c r="AX12" s="17"/>
      <c r="AY12" s="13"/>
    </row>
    <row r="13" spans="1:60" ht="29.25" customHeight="1" thickBot="1">
      <c r="B13" s="81">
        <v>1</v>
      </c>
      <c r="D13" s="15"/>
      <c r="E13" s="15"/>
      <c r="F13" s="15"/>
      <c r="G13" s="15"/>
      <c r="H13" s="15"/>
      <c r="I13" s="15"/>
      <c r="J13" s="15"/>
      <c r="K13" s="15"/>
      <c r="L13" s="15"/>
      <c r="M13" s="16"/>
      <c r="N13" s="16"/>
      <c r="O13" s="16"/>
      <c r="P13" s="18"/>
      <c r="Q13" s="18"/>
      <c r="R13" s="18"/>
      <c r="S13" s="18"/>
      <c r="T13" s="18"/>
      <c r="U13" s="18"/>
      <c r="V13" s="18"/>
      <c r="W13" s="18"/>
      <c r="X13" s="18"/>
      <c r="Y13" s="18"/>
      <c r="Z13" s="18"/>
      <c r="AA13" s="18"/>
      <c r="AB13" s="18"/>
      <c r="AC13" s="18"/>
      <c r="AD13" s="18"/>
      <c r="AE13" s="18"/>
      <c r="AF13" s="15"/>
      <c r="AG13" s="15"/>
      <c r="AH13" s="15"/>
      <c r="AI13" s="15"/>
      <c r="AJ13" s="15"/>
      <c r="AK13" s="15"/>
      <c r="AL13" s="15"/>
      <c r="AM13" s="15"/>
      <c r="AN13" s="15"/>
      <c r="AO13" s="17"/>
      <c r="AP13" s="17"/>
      <c r="AQ13" s="17"/>
      <c r="AR13" s="17"/>
      <c r="AS13" s="17"/>
      <c r="AT13" s="17"/>
      <c r="AU13" s="17"/>
      <c r="AV13" s="17"/>
      <c r="AW13" s="17"/>
      <c r="AX13" s="17"/>
      <c r="AY13" s="13"/>
    </row>
    <row r="14" spans="1:60" ht="60.75" customHeight="1">
      <c r="B14" s="81">
        <v>1</v>
      </c>
      <c r="D14" s="508" t="s">
        <v>135</v>
      </c>
      <c r="E14" s="508"/>
      <c r="F14" s="508"/>
      <c r="G14" s="508"/>
      <c r="H14" s="508"/>
      <c r="I14" s="508"/>
      <c r="J14" s="508"/>
      <c r="K14" s="508"/>
      <c r="L14" s="508" t="s">
        <v>260</v>
      </c>
      <c r="M14" s="508"/>
      <c r="N14" s="508"/>
      <c r="O14" s="508"/>
      <c r="P14" s="508"/>
      <c r="Q14" s="508"/>
      <c r="R14" s="508"/>
      <c r="S14" s="508"/>
      <c r="T14" s="508" t="s">
        <v>136</v>
      </c>
      <c r="U14" s="508"/>
      <c r="V14" s="508"/>
      <c r="W14" s="508"/>
      <c r="X14" s="508"/>
      <c r="Y14" s="508"/>
      <c r="Z14" s="508"/>
      <c r="AA14" s="508"/>
      <c r="AB14" s="508" t="s">
        <v>137</v>
      </c>
      <c r="AC14" s="508"/>
      <c r="AD14" s="508"/>
      <c r="AE14" s="508"/>
      <c r="AF14" s="508"/>
      <c r="AG14" s="508"/>
      <c r="AH14" s="508"/>
      <c r="AI14" s="508"/>
      <c r="AJ14" s="525" t="s">
        <v>271</v>
      </c>
      <c r="AK14" s="526"/>
      <c r="AL14" s="526"/>
      <c r="AM14" s="526"/>
      <c r="AN14" s="526"/>
      <c r="AO14" s="526"/>
      <c r="AP14" s="526"/>
      <c r="AQ14" s="527"/>
      <c r="AR14" s="525" t="s">
        <v>323</v>
      </c>
      <c r="AS14" s="526"/>
      <c r="AT14" s="526"/>
      <c r="AU14" s="526"/>
      <c r="AV14" s="526"/>
      <c r="AW14" s="526"/>
      <c r="AX14" s="526"/>
      <c r="AY14" s="528"/>
    </row>
    <row r="15" spans="1:60" ht="30" customHeight="1">
      <c r="B15" s="81">
        <v>1</v>
      </c>
      <c r="D15" s="51"/>
      <c r="E15" s="52"/>
      <c r="F15" s="52"/>
      <c r="G15" s="52"/>
      <c r="H15" s="52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2"/>
      <c r="AE15" s="52"/>
      <c r="AF15" s="52"/>
      <c r="AG15" s="52"/>
      <c r="AH15" s="52"/>
      <c r="AI15" s="52"/>
      <c r="AJ15" s="52"/>
      <c r="AK15" s="52"/>
      <c r="AL15" s="52"/>
      <c r="AM15" s="52"/>
      <c r="AN15" s="52"/>
      <c r="AO15" s="52"/>
      <c r="AP15" s="52"/>
      <c r="AQ15" s="52"/>
      <c r="AR15" s="52"/>
      <c r="AS15" s="52"/>
      <c r="AT15" s="52"/>
      <c r="AU15" s="52"/>
      <c r="AV15" s="52"/>
      <c r="AW15" s="52"/>
      <c r="AX15" s="52"/>
      <c r="AY15" s="54"/>
    </row>
    <row r="16" spans="1:60" ht="23.45" customHeight="1">
      <c r="B16" s="81">
        <v>1</v>
      </c>
      <c r="D16" s="46"/>
      <c r="E16" s="524" t="str">
        <f>+E3</f>
        <v>2024년 조림지 덩굴제거사업 [1지구]</v>
      </c>
      <c r="F16" s="524"/>
      <c r="G16" s="524"/>
      <c r="H16" s="524"/>
      <c r="I16" s="524"/>
      <c r="J16" s="524"/>
      <c r="K16" s="524"/>
      <c r="L16" s="524"/>
      <c r="M16" s="524"/>
      <c r="N16" s="524"/>
      <c r="O16" s="524"/>
      <c r="P16" s="524"/>
      <c r="Q16" s="524"/>
      <c r="R16" s="524"/>
      <c r="S16" s="524"/>
      <c r="T16" s="524"/>
      <c r="U16" s="524"/>
      <c r="V16" s="524"/>
      <c r="W16" s="524"/>
      <c r="X16" s="524"/>
      <c r="Y16" s="524"/>
      <c r="Z16" s="524"/>
      <c r="AA16" s="524"/>
      <c r="AB16" s="524"/>
      <c r="AC16" s="524"/>
      <c r="AD16" s="524"/>
      <c r="AE16" s="524"/>
      <c r="AF16" s="524"/>
      <c r="AG16" s="524"/>
      <c r="AH16" s="524"/>
      <c r="AI16" s="524"/>
      <c r="AJ16" s="524"/>
      <c r="AK16" s="524"/>
      <c r="AL16" s="524"/>
      <c r="AM16" s="524"/>
      <c r="AN16" s="524"/>
      <c r="AO16" s="524"/>
      <c r="AP16" s="524"/>
      <c r="AQ16" s="524"/>
      <c r="AR16" s="524"/>
      <c r="AS16" s="524"/>
      <c r="AT16" s="524"/>
      <c r="AU16" s="524"/>
      <c r="AV16" s="524"/>
      <c r="AW16" s="524"/>
      <c r="AX16" s="524"/>
      <c r="AY16" s="21"/>
    </row>
    <row r="17" spans="1:58" ht="23.45" customHeight="1">
      <c r="B17" s="81">
        <v>1</v>
      </c>
      <c r="D17" s="46"/>
      <c r="E17" s="524"/>
      <c r="F17" s="524"/>
      <c r="G17" s="524"/>
      <c r="H17" s="524"/>
      <c r="I17" s="524"/>
      <c r="J17" s="524"/>
      <c r="K17" s="524"/>
      <c r="L17" s="524"/>
      <c r="M17" s="524"/>
      <c r="N17" s="524"/>
      <c r="O17" s="524"/>
      <c r="P17" s="524"/>
      <c r="Q17" s="524"/>
      <c r="R17" s="524"/>
      <c r="S17" s="524"/>
      <c r="T17" s="524"/>
      <c r="U17" s="524"/>
      <c r="V17" s="524"/>
      <c r="W17" s="524"/>
      <c r="X17" s="524"/>
      <c r="Y17" s="524"/>
      <c r="Z17" s="524"/>
      <c r="AA17" s="524"/>
      <c r="AB17" s="524"/>
      <c r="AC17" s="524"/>
      <c r="AD17" s="524"/>
      <c r="AE17" s="524"/>
      <c r="AF17" s="524"/>
      <c r="AG17" s="524"/>
      <c r="AH17" s="524"/>
      <c r="AI17" s="524"/>
      <c r="AJ17" s="524"/>
      <c r="AK17" s="524"/>
      <c r="AL17" s="524"/>
      <c r="AM17" s="524"/>
      <c r="AN17" s="524"/>
      <c r="AO17" s="524"/>
      <c r="AP17" s="524"/>
      <c r="AQ17" s="524"/>
      <c r="AR17" s="524"/>
      <c r="AS17" s="524"/>
      <c r="AT17" s="524"/>
      <c r="AU17" s="524"/>
      <c r="AV17" s="524"/>
      <c r="AW17" s="524"/>
      <c r="AX17" s="524"/>
      <c r="AY17" s="21"/>
    </row>
    <row r="18" spans="1:58" ht="23.45" customHeight="1">
      <c r="B18" s="81">
        <v>1</v>
      </c>
      <c r="D18" s="46"/>
      <c r="E18" s="510" t="s">
        <v>138</v>
      </c>
      <c r="F18" s="510"/>
      <c r="G18" s="510"/>
      <c r="H18" s="510"/>
      <c r="I18" s="510"/>
      <c r="J18" s="510"/>
      <c r="K18" s="510"/>
      <c r="L18" s="510"/>
      <c r="M18" s="510"/>
      <c r="N18" s="510"/>
      <c r="O18" s="510"/>
      <c r="P18" s="510"/>
      <c r="Q18" s="510"/>
      <c r="R18" s="510"/>
      <c r="S18" s="510"/>
      <c r="T18" s="510"/>
      <c r="U18" s="510"/>
      <c r="V18" s="510"/>
      <c r="W18" s="510"/>
      <c r="X18" s="510"/>
      <c r="Y18" s="510"/>
      <c r="Z18" s="510"/>
      <c r="AA18" s="510"/>
      <c r="AB18" s="510"/>
      <c r="AC18" s="510"/>
      <c r="AD18" s="510"/>
      <c r="AE18" s="510"/>
      <c r="AF18" s="510"/>
      <c r="AG18" s="510"/>
      <c r="AH18" s="510"/>
      <c r="AI18" s="510"/>
      <c r="AJ18" s="510"/>
      <c r="AK18" s="510"/>
      <c r="AL18" s="510"/>
      <c r="AM18" s="510"/>
      <c r="AN18" s="510"/>
      <c r="AO18" s="510"/>
      <c r="AP18" s="510"/>
      <c r="AQ18" s="510"/>
      <c r="AR18" s="510"/>
      <c r="AS18" s="510"/>
      <c r="AT18" s="510"/>
      <c r="AU18" s="510"/>
      <c r="AV18" s="510"/>
      <c r="AW18" s="510"/>
      <c r="AX18" s="510"/>
      <c r="AY18" s="21"/>
    </row>
    <row r="19" spans="1:58" ht="23.45" customHeight="1">
      <c r="B19" s="81">
        <v>1</v>
      </c>
      <c r="D19" s="46"/>
      <c r="E19" s="510"/>
      <c r="F19" s="510"/>
      <c r="G19" s="510"/>
      <c r="H19" s="510"/>
      <c r="I19" s="510"/>
      <c r="J19" s="510"/>
      <c r="K19" s="510"/>
      <c r="L19" s="510"/>
      <c r="M19" s="510"/>
      <c r="N19" s="510"/>
      <c r="O19" s="510"/>
      <c r="P19" s="510"/>
      <c r="Q19" s="510"/>
      <c r="R19" s="510"/>
      <c r="S19" s="510"/>
      <c r="T19" s="510"/>
      <c r="U19" s="510"/>
      <c r="V19" s="510"/>
      <c r="W19" s="510"/>
      <c r="X19" s="510"/>
      <c r="Y19" s="510"/>
      <c r="Z19" s="510"/>
      <c r="AA19" s="510"/>
      <c r="AB19" s="510"/>
      <c r="AC19" s="510"/>
      <c r="AD19" s="510"/>
      <c r="AE19" s="510"/>
      <c r="AF19" s="510"/>
      <c r="AG19" s="510"/>
      <c r="AH19" s="510"/>
      <c r="AI19" s="510"/>
      <c r="AJ19" s="510"/>
      <c r="AK19" s="510"/>
      <c r="AL19" s="510"/>
      <c r="AM19" s="510"/>
      <c r="AN19" s="510"/>
      <c r="AO19" s="510"/>
      <c r="AP19" s="510"/>
      <c r="AQ19" s="510"/>
      <c r="AR19" s="510"/>
      <c r="AS19" s="510"/>
      <c r="AT19" s="510"/>
      <c r="AU19" s="510"/>
      <c r="AV19" s="510"/>
      <c r="AW19" s="510"/>
      <c r="AX19" s="510"/>
      <c r="AY19" s="21"/>
    </row>
    <row r="20" spans="1:58" ht="23.45" customHeight="1">
      <c r="B20" s="81">
        <v>1</v>
      </c>
      <c r="D20" s="46"/>
      <c r="E20" s="47"/>
      <c r="F20" s="20"/>
      <c r="G20" s="20"/>
      <c r="H20" s="20"/>
      <c r="I20" s="20"/>
      <c r="J20" s="22"/>
      <c r="K20" s="22"/>
      <c r="L20" s="22"/>
      <c r="M20" s="22"/>
      <c r="N20" s="22"/>
      <c r="O20" s="22"/>
      <c r="P20" s="22"/>
      <c r="Q20" s="22"/>
      <c r="R20" s="22"/>
      <c r="S20" s="22"/>
      <c r="T20" s="22"/>
      <c r="U20" s="22"/>
      <c r="V20" s="22"/>
      <c r="W20" s="22"/>
      <c r="X20" s="22"/>
      <c r="Y20" s="22"/>
      <c r="Z20" s="22"/>
      <c r="AA20" s="22"/>
      <c r="AB20" s="22"/>
      <c r="AC20" s="22"/>
      <c r="AD20" s="22"/>
      <c r="AE20" s="22"/>
      <c r="AF20" s="22"/>
      <c r="AG20" s="22"/>
      <c r="AH20" s="22"/>
      <c r="AI20" s="22"/>
      <c r="AJ20" s="22"/>
      <c r="AK20" s="22"/>
      <c r="AL20" s="22"/>
      <c r="AM20" s="20"/>
      <c r="AN20" s="20"/>
      <c r="AO20" s="20"/>
      <c r="AP20" s="20"/>
      <c r="AQ20" s="20"/>
      <c r="AR20" s="20"/>
      <c r="AS20" s="20"/>
      <c r="AT20" s="20"/>
      <c r="AU20" s="20"/>
      <c r="AV20" s="20"/>
      <c r="AW20" s="20"/>
      <c r="AX20" s="20"/>
      <c r="AY20" s="21"/>
    </row>
    <row r="21" spans="1:58" ht="23.45" customHeight="1">
      <c r="B21" s="81">
        <v>1</v>
      </c>
      <c r="D21" s="46"/>
      <c r="E21" s="47"/>
      <c r="F21" s="19"/>
      <c r="G21" s="19"/>
      <c r="H21" s="19"/>
      <c r="I21" s="19"/>
      <c r="J21" s="23"/>
      <c r="K21" s="23"/>
      <c r="L21" s="507" t="s">
        <v>139</v>
      </c>
      <c r="M21" s="507"/>
      <c r="N21" s="507"/>
      <c r="O21" s="507"/>
      <c r="P21" s="507"/>
      <c r="Q21" s="507"/>
      <c r="R21" s="24" t="s">
        <v>91</v>
      </c>
      <c r="S21" s="507" t="str">
        <f>DB!E6</f>
        <v>전라남도 광양시 진상면 섬거리 산10등 55필지</v>
      </c>
      <c r="T21" s="507"/>
      <c r="U21" s="507"/>
      <c r="V21" s="507"/>
      <c r="W21" s="507"/>
      <c r="X21" s="507"/>
      <c r="Y21" s="507"/>
      <c r="Z21" s="507"/>
      <c r="AA21" s="507"/>
      <c r="AB21" s="507"/>
      <c r="AC21" s="507"/>
      <c r="AD21" s="507"/>
      <c r="AE21" s="507"/>
      <c r="AF21" s="507"/>
      <c r="AG21" s="507"/>
      <c r="AH21" s="507"/>
      <c r="AI21" s="507"/>
      <c r="AJ21" s="507"/>
      <c r="AK21" s="507"/>
      <c r="AL21" s="507"/>
      <c r="AM21" s="507"/>
      <c r="AN21" s="507"/>
      <c r="AO21" s="507"/>
      <c r="AP21" s="507"/>
      <c r="AQ21" s="507"/>
      <c r="AR21" s="507"/>
      <c r="AS21" s="507"/>
      <c r="AT21" s="507"/>
      <c r="AU21" s="507"/>
      <c r="AV21" s="507"/>
      <c r="AW21" s="507"/>
      <c r="AX21" s="507"/>
      <c r="AY21" s="21"/>
    </row>
    <row r="22" spans="1:58" ht="23.45" customHeight="1">
      <c r="B22" s="81">
        <v>1</v>
      </c>
      <c r="D22" s="46"/>
      <c r="E22" s="47"/>
      <c r="F22" s="19"/>
      <c r="G22" s="19"/>
      <c r="H22" s="19"/>
      <c r="I22" s="19"/>
      <c r="J22" s="23"/>
      <c r="K22" s="23"/>
      <c r="L22" s="507" t="s">
        <v>140</v>
      </c>
      <c r="M22" s="507"/>
      <c r="N22" s="507"/>
      <c r="O22" s="507"/>
      <c r="P22" s="507"/>
      <c r="Q22" s="507"/>
      <c r="R22" s="26" t="s">
        <v>91</v>
      </c>
      <c r="S22" s="532">
        <f>DB!E12</f>
        <v>69.55</v>
      </c>
      <c r="T22" s="532"/>
      <c r="U22" s="532"/>
      <c r="V22" s="19" t="s">
        <v>92</v>
      </c>
      <c r="W22" s="27"/>
      <c r="X22" s="27"/>
      <c r="Y22" s="27"/>
      <c r="Z22" s="27"/>
      <c r="AA22" s="27"/>
      <c r="AB22" s="27"/>
      <c r="AC22" s="27"/>
      <c r="AD22" s="27"/>
      <c r="AE22" s="27"/>
      <c r="AF22" s="27"/>
      <c r="AG22" s="27"/>
      <c r="AH22" s="27"/>
      <c r="AI22" s="27"/>
      <c r="AJ22" s="27"/>
      <c r="AK22" s="27"/>
      <c r="AL22" s="27"/>
      <c r="AM22" s="27"/>
      <c r="AN22" s="27"/>
      <c r="AO22" s="27"/>
      <c r="AP22" s="27"/>
      <c r="AQ22" s="27"/>
      <c r="AR22" s="27"/>
      <c r="AS22" s="27"/>
      <c r="AT22" s="27"/>
      <c r="AU22" s="27"/>
      <c r="AV22" s="27"/>
      <c r="AW22" s="27"/>
      <c r="AX22" s="25"/>
      <c r="AY22" s="21"/>
    </row>
    <row r="23" spans="1:58" ht="23.45" customHeight="1">
      <c r="B23" s="81">
        <v>1</v>
      </c>
      <c r="D23" s="46"/>
      <c r="E23" s="47"/>
      <c r="F23" s="19"/>
      <c r="G23" s="19"/>
      <c r="H23" s="19"/>
      <c r="I23" s="19"/>
      <c r="J23" s="23"/>
      <c r="K23" s="23"/>
      <c r="L23" s="507" t="s">
        <v>141</v>
      </c>
      <c r="M23" s="507"/>
      <c r="N23" s="507"/>
      <c r="O23" s="507"/>
      <c r="P23" s="507"/>
      <c r="Q23" s="507"/>
      <c r="R23" s="26" t="s">
        <v>91</v>
      </c>
      <c r="S23" s="53" t="str">
        <f>"착수일로부터 "&amp;DB!E7&amp;"일간"</f>
        <v>착수일로부터 60일간</v>
      </c>
      <c r="T23" s="53"/>
      <c r="U23" s="53"/>
      <c r="V23" s="19"/>
      <c r="W23" s="27"/>
      <c r="X23" s="27"/>
      <c r="Y23" s="27"/>
      <c r="Z23" s="27"/>
      <c r="AA23" s="27"/>
      <c r="AB23" s="27"/>
      <c r="AC23" s="27"/>
      <c r="AD23" s="27"/>
      <c r="AE23" s="27"/>
      <c r="AF23" s="27"/>
      <c r="AG23" s="27"/>
      <c r="AH23" s="27"/>
      <c r="AI23" s="27"/>
      <c r="AJ23" s="27"/>
      <c r="AK23" s="27"/>
      <c r="AL23" s="27"/>
      <c r="AM23" s="27"/>
      <c r="AN23" s="27"/>
      <c r="AO23" s="27"/>
      <c r="AP23" s="27"/>
      <c r="AQ23" s="27"/>
      <c r="AR23" s="27"/>
      <c r="AS23" s="27"/>
      <c r="AT23" s="27"/>
      <c r="AU23" s="27"/>
      <c r="AV23" s="27"/>
      <c r="AW23" s="27"/>
      <c r="AX23" s="25"/>
      <c r="AY23" s="21"/>
    </row>
    <row r="24" spans="1:58" ht="23.45" customHeight="1">
      <c r="B24" s="81">
        <v>1</v>
      </c>
      <c r="D24" s="46"/>
      <c r="E24" s="47"/>
      <c r="F24" s="19"/>
      <c r="G24" s="19"/>
      <c r="H24" s="19"/>
      <c r="I24" s="19"/>
      <c r="J24" s="23"/>
      <c r="K24" s="23"/>
      <c r="L24" s="507" t="s">
        <v>142</v>
      </c>
      <c r="M24" s="507"/>
      <c r="N24" s="507"/>
      <c r="O24" s="507"/>
      <c r="P24" s="507"/>
      <c r="Q24" s="507"/>
      <c r="R24" s="26" t="s">
        <v>91</v>
      </c>
      <c r="S24" s="512" t="s">
        <v>146</v>
      </c>
      <c r="T24" s="513"/>
      <c r="U24" s="513"/>
      <c r="V24" s="513"/>
      <c r="W24" s="513"/>
      <c r="X24" s="513"/>
      <c r="Y24" s="513"/>
      <c r="Z24" s="33" t="s">
        <v>91</v>
      </c>
      <c r="AA24" s="279" t="str">
        <f>"일금"&amp;NUMBERSTRING(AP24,1)&amp;"원정"</f>
        <v>일금영원정</v>
      </c>
      <c r="AB24" s="23"/>
      <c r="AC24" s="280"/>
      <c r="AD24" s="280"/>
      <c r="AE24" s="280"/>
      <c r="AF24" s="280"/>
      <c r="AG24" s="280"/>
      <c r="AH24" s="280"/>
      <c r="AI24" s="280"/>
      <c r="AJ24" s="281"/>
      <c r="AK24" s="281"/>
      <c r="AL24" s="23"/>
      <c r="AM24" s="281"/>
      <c r="AN24" s="23"/>
      <c r="AO24" s="23"/>
      <c r="AP24" s="514">
        <f>'① 원가계산서 '!G22</f>
        <v>0</v>
      </c>
      <c r="AQ24" s="514"/>
      <c r="AR24" s="514"/>
      <c r="AS24" s="514"/>
      <c r="AT24" s="514"/>
      <c r="AU24" s="514"/>
      <c r="AV24" s="514"/>
      <c r="AW24" s="514"/>
      <c r="AX24" s="25"/>
      <c r="AY24" s="21"/>
    </row>
    <row r="25" spans="1:58" ht="23.45" customHeight="1">
      <c r="B25" s="81">
        <v>1</v>
      </c>
      <c r="D25" s="46"/>
      <c r="E25" s="47"/>
      <c r="F25" s="19"/>
      <c r="G25" s="19"/>
      <c r="H25" s="19"/>
      <c r="I25" s="19"/>
      <c r="J25" s="23"/>
      <c r="K25" s="23"/>
      <c r="L25" s="29"/>
      <c r="M25" s="29"/>
      <c r="N25" s="29"/>
      <c r="O25" s="29"/>
      <c r="P25" s="29"/>
      <c r="Q25" s="29"/>
      <c r="R25" s="26"/>
      <c r="S25" s="512" t="s">
        <v>145</v>
      </c>
      <c r="T25" s="513"/>
      <c r="U25" s="513"/>
      <c r="V25" s="513"/>
      <c r="W25" s="513"/>
      <c r="X25" s="513"/>
      <c r="Y25" s="513"/>
      <c r="Z25" s="33" t="s">
        <v>11</v>
      </c>
      <c r="AA25" s="279" t="str">
        <f>"일금"&amp;NUMBERSTRING(AP25,1)&amp;"원정"</f>
        <v>일금영원정</v>
      </c>
      <c r="AB25" s="23"/>
      <c r="AC25" s="280"/>
      <c r="AD25" s="280"/>
      <c r="AE25" s="280"/>
      <c r="AF25" s="280"/>
      <c r="AG25" s="280"/>
      <c r="AH25" s="280"/>
      <c r="AI25" s="280"/>
      <c r="AJ25" s="281"/>
      <c r="AK25" s="281"/>
      <c r="AL25" s="23"/>
      <c r="AM25" s="281"/>
      <c r="AN25" s="23"/>
      <c r="AO25" s="23"/>
      <c r="AP25" s="514">
        <f>'① 원가계산서 '!G24</f>
        <v>0</v>
      </c>
      <c r="AQ25" s="514"/>
      <c r="AR25" s="514"/>
      <c r="AS25" s="514"/>
      <c r="AT25" s="514"/>
      <c r="AU25" s="514"/>
      <c r="AV25" s="514"/>
      <c r="AW25" s="514"/>
      <c r="AX25" s="25"/>
      <c r="AY25" s="21"/>
    </row>
    <row r="26" spans="1:58" ht="23.45" customHeight="1">
      <c r="B26" s="81">
        <v>1</v>
      </c>
      <c r="D26" s="46"/>
      <c r="E26" s="47"/>
      <c r="F26" s="19"/>
      <c r="G26" s="19"/>
      <c r="H26" s="19"/>
      <c r="I26" s="19"/>
      <c r="J26" s="23"/>
      <c r="K26" s="23"/>
      <c r="L26" s="29"/>
      <c r="M26" s="29"/>
      <c r="N26" s="29"/>
      <c r="O26" s="29"/>
      <c r="P26" s="29"/>
      <c r="Q26" s="29"/>
      <c r="R26" s="26"/>
      <c r="S26" s="512" t="s">
        <v>147</v>
      </c>
      <c r="T26" s="513"/>
      <c r="U26" s="513"/>
      <c r="V26" s="513"/>
      <c r="W26" s="513"/>
      <c r="X26" s="513"/>
      <c r="Y26" s="513"/>
      <c r="Z26" s="33" t="s">
        <v>93</v>
      </c>
      <c r="AA26" s="279" t="str">
        <f>"일금"&amp;NUMBERSTRING(AP26,1)&amp;"원정"</f>
        <v>일금영원정</v>
      </c>
      <c r="AB26" s="23"/>
      <c r="AC26" s="280"/>
      <c r="AD26" s="280"/>
      <c r="AE26" s="280"/>
      <c r="AF26" s="280"/>
      <c r="AG26" s="280"/>
      <c r="AH26" s="280"/>
      <c r="AI26" s="280"/>
      <c r="AJ26" s="281"/>
      <c r="AK26" s="281"/>
      <c r="AL26" s="23"/>
      <c r="AM26" s="281"/>
      <c r="AN26" s="23"/>
      <c r="AO26" s="23"/>
      <c r="AP26" s="514">
        <f>'① 원가계산서 '!G25</f>
        <v>0</v>
      </c>
      <c r="AQ26" s="514"/>
      <c r="AR26" s="514"/>
      <c r="AS26" s="514"/>
      <c r="AT26" s="514"/>
      <c r="AU26" s="514"/>
      <c r="AV26" s="514"/>
      <c r="AW26" s="514"/>
      <c r="AX26" s="25"/>
      <c r="AY26" s="21"/>
    </row>
    <row r="27" spans="1:58" ht="23.45" customHeight="1">
      <c r="B27" s="81">
        <v>1</v>
      </c>
      <c r="D27" s="46"/>
      <c r="E27" s="47"/>
      <c r="F27" s="19"/>
      <c r="G27" s="19"/>
      <c r="H27" s="19"/>
      <c r="I27" s="19"/>
      <c r="J27" s="23"/>
      <c r="K27" s="23"/>
      <c r="L27" s="29"/>
      <c r="M27" s="29"/>
      <c r="N27" s="29"/>
      <c r="O27" s="29"/>
      <c r="P27" s="29"/>
      <c r="Q27" s="29"/>
      <c r="R27" s="26"/>
      <c r="S27" s="170"/>
      <c r="T27" s="171"/>
      <c r="U27" s="171"/>
      <c r="V27" s="171"/>
      <c r="W27" s="171"/>
      <c r="X27" s="171"/>
      <c r="Y27" s="171"/>
      <c r="Z27" s="33"/>
      <c r="AA27" s="19"/>
      <c r="AB27" s="34"/>
      <c r="AC27" s="35"/>
      <c r="AD27" s="35"/>
      <c r="AE27" s="35"/>
      <c r="AF27" s="35"/>
      <c r="AG27" s="35"/>
      <c r="AH27" s="35"/>
      <c r="AI27" s="35"/>
      <c r="AJ27" s="36"/>
      <c r="AK27" s="36"/>
      <c r="AL27" s="34"/>
      <c r="AM27" s="36"/>
      <c r="AN27" s="34"/>
      <c r="AO27" s="23"/>
      <c r="AP27" s="181"/>
      <c r="AQ27" s="45"/>
      <c r="AR27" s="45"/>
      <c r="AS27" s="45"/>
      <c r="AT27" s="45"/>
      <c r="AU27" s="45"/>
      <c r="AV27" s="45"/>
      <c r="AW27" s="45"/>
      <c r="AX27" s="25"/>
      <c r="AY27" s="21"/>
    </row>
    <row r="28" spans="1:58" ht="23.45" customHeight="1">
      <c r="B28" s="81">
        <v>1</v>
      </c>
      <c r="D28" s="46"/>
      <c r="E28" s="47"/>
      <c r="F28" s="19"/>
      <c r="G28" s="19"/>
      <c r="H28" s="19"/>
      <c r="I28" s="19"/>
      <c r="J28" s="23"/>
      <c r="K28" s="23"/>
      <c r="L28" s="507" t="s">
        <v>143</v>
      </c>
      <c r="M28" s="507"/>
      <c r="N28" s="507"/>
      <c r="O28" s="507"/>
      <c r="P28" s="507"/>
      <c r="Q28" s="507"/>
      <c r="R28" s="24" t="s">
        <v>91</v>
      </c>
      <c r="S28" s="533" t="str">
        <f>DB!E13</f>
        <v>목원산림기술사㈜</v>
      </c>
      <c r="T28" s="533"/>
      <c r="U28" s="533"/>
      <c r="V28" s="533"/>
      <c r="W28" s="533"/>
      <c r="X28" s="533"/>
      <c r="Y28" s="533"/>
      <c r="Z28" s="533"/>
      <c r="AA28" s="533"/>
      <c r="AB28" s="533"/>
      <c r="AC28" s="533"/>
      <c r="AD28" s="533"/>
      <c r="AE28" s="533"/>
      <c r="AF28" s="533"/>
      <c r="AG28" s="533"/>
      <c r="AH28" s="533"/>
      <c r="AI28" s="533"/>
      <c r="AJ28" s="533"/>
      <c r="AK28" s="533"/>
      <c r="AL28" s="533"/>
      <c r="AM28" s="28"/>
      <c r="AN28" s="19"/>
      <c r="AO28" s="19"/>
      <c r="AP28" s="29"/>
      <c r="AQ28" s="29"/>
      <c r="AR28" s="25"/>
      <c r="AS28" s="25"/>
      <c r="AT28" s="25"/>
      <c r="AU28" s="25"/>
      <c r="AV28" s="25"/>
      <c r="AW28" s="25"/>
      <c r="AX28" s="25"/>
      <c r="AY28" s="21"/>
    </row>
    <row r="29" spans="1:58" ht="23.45" customHeight="1">
      <c r="B29" s="81">
        <v>1</v>
      </c>
      <c r="D29" s="46"/>
      <c r="E29" s="47"/>
      <c r="F29" s="19"/>
      <c r="G29" s="19"/>
      <c r="H29" s="19"/>
      <c r="I29" s="19"/>
      <c r="J29" s="23"/>
      <c r="K29" s="23"/>
      <c r="L29" s="511"/>
      <c r="M29" s="511"/>
      <c r="N29" s="511"/>
      <c r="O29" s="511"/>
      <c r="P29" s="511"/>
      <c r="Q29" s="511"/>
      <c r="R29" s="24"/>
      <c r="S29" s="509" t="str">
        <f>DB!E14&amp;"  (인)"</f>
        <v>산림경영기술자 기술고급 김  예  화  (인)</v>
      </c>
      <c r="T29" s="509"/>
      <c r="U29" s="509"/>
      <c r="V29" s="509"/>
      <c r="W29" s="509"/>
      <c r="X29" s="509"/>
      <c r="Y29" s="509"/>
      <c r="Z29" s="509"/>
      <c r="AA29" s="509"/>
      <c r="AB29" s="509"/>
      <c r="AC29" s="509"/>
      <c r="AD29" s="509"/>
      <c r="AE29" s="509"/>
      <c r="AF29" s="509"/>
      <c r="AG29" s="509"/>
      <c r="AH29" s="509"/>
      <c r="AI29" s="509"/>
      <c r="AJ29" s="509"/>
      <c r="AK29" s="509"/>
      <c r="AL29" s="19"/>
      <c r="AM29" s="19"/>
      <c r="AN29" s="19"/>
      <c r="AO29" s="19"/>
      <c r="AP29" s="19"/>
      <c r="AQ29" s="19"/>
      <c r="AR29" s="25"/>
      <c r="AS29" s="25"/>
      <c r="AT29" s="25"/>
      <c r="AU29" s="25"/>
      <c r="AV29" s="25"/>
      <c r="AW29" s="25"/>
      <c r="AX29" s="25"/>
      <c r="AY29" s="21"/>
    </row>
    <row r="30" spans="1:58" s="30" customFormat="1" ht="23.45" customHeight="1">
      <c r="A30" s="81"/>
      <c r="B30" s="81">
        <v>1</v>
      </c>
      <c r="C30" s="81"/>
      <c r="D30" s="46"/>
      <c r="E30" s="47"/>
      <c r="F30" s="32"/>
      <c r="G30" s="32"/>
      <c r="H30" s="32"/>
      <c r="I30" s="32"/>
      <c r="J30" s="32"/>
      <c r="K30" s="32"/>
      <c r="L30" s="32"/>
      <c r="M30" s="33"/>
      <c r="N30" s="34"/>
      <c r="O30" s="19"/>
      <c r="P30" s="19"/>
      <c r="Q30" s="19"/>
      <c r="R30" s="19"/>
      <c r="S30" s="44"/>
      <c r="T30" s="44"/>
      <c r="U30" s="44"/>
      <c r="V30" s="44"/>
      <c r="W30" s="44"/>
      <c r="X30" s="44"/>
      <c r="Y30" s="44"/>
      <c r="Z30" s="33"/>
      <c r="AA30" s="19"/>
      <c r="AB30" s="34"/>
      <c r="AC30" s="35"/>
      <c r="AD30" s="35"/>
      <c r="AE30" s="35"/>
      <c r="AF30" s="35"/>
      <c r="AG30" s="35"/>
      <c r="AH30" s="35"/>
      <c r="AI30" s="35"/>
      <c r="AJ30" s="36"/>
      <c r="AK30" s="36"/>
      <c r="AL30" s="34"/>
      <c r="AM30" s="36"/>
      <c r="AN30" s="34"/>
      <c r="AO30" s="45"/>
      <c r="AP30" s="45"/>
      <c r="AQ30" s="45"/>
      <c r="AR30" s="45"/>
      <c r="AS30" s="45"/>
      <c r="AT30" s="45"/>
      <c r="AU30" s="45"/>
      <c r="AV30" s="45"/>
      <c r="AW30" s="36"/>
      <c r="AX30" s="36"/>
      <c r="AY30" s="21"/>
      <c r="BA30" s="31"/>
      <c r="BB30" s="31"/>
      <c r="BC30" s="31"/>
      <c r="BD30" s="31"/>
      <c r="BE30" s="31"/>
      <c r="BF30" s="31"/>
    </row>
    <row r="31" spans="1:58" s="30" customFormat="1" ht="23.45" customHeight="1">
      <c r="A31" s="81"/>
      <c r="B31" s="81">
        <v>1</v>
      </c>
      <c r="C31" s="81"/>
      <c r="D31" s="46"/>
      <c r="E31" s="47"/>
      <c r="F31" s="32"/>
      <c r="G31" s="32"/>
      <c r="H31" s="32"/>
      <c r="I31" s="32"/>
      <c r="J31" s="32"/>
      <c r="K31" s="32"/>
      <c r="L31" s="32"/>
      <c r="M31" s="33"/>
      <c r="N31" s="34"/>
      <c r="O31" s="19"/>
      <c r="P31" s="19"/>
      <c r="Q31" s="19"/>
      <c r="R31" s="19"/>
      <c r="T31" s="37"/>
      <c r="U31" s="37"/>
      <c r="V31" s="506" t="str">
        <f>DB!E5</f>
        <v>광 양 시</v>
      </c>
      <c r="W31" s="506"/>
      <c r="X31" s="506"/>
      <c r="Y31" s="506"/>
      <c r="Z31" s="506"/>
      <c r="AA31" s="506"/>
      <c r="AB31" s="506"/>
      <c r="AC31" s="506"/>
      <c r="AD31" s="506"/>
      <c r="AE31" s="506"/>
      <c r="AF31" s="506"/>
      <c r="AG31" s="506"/>
      <c r="AH31" s="506"/>
      <c r="AI31" s="506"/>
      <c r="AJ31" s="36"/>
      <c r="AK31" s="36"/>
      <c r="AL31" s="34"/>
      <c r="AM31" s="36"/>
      <c r="AN31" s="34"/>
      <c r="AO31" s="45"/>
      <c r="AP31" s="45"/>
      <c r="AQ31" s="45"/>
      <c r="AR31" s="45"/>
      <c r="AS31" s="45"/>
      <c r="AT31" s="45"/>
      <c r="AU31" s="45"/>
      <c r="AV31" s="45"/>
      <c r="AW31" s="36"/>
      <c r="AX31" s="36"/>
      <c r="AY31" s="21"/>
      <c r="BA31" s="31"/>
      <c r="BB31" s="31"/>
      <c r="BC31" s="31"/>
      <c r="BD31" s="31"/>
      <c r="BE31" s="31"/>
      <c r="BF31" s="31"/>
    </row>
    <row r="32" spans="1:58" ht="23.45" customHeight="1">
      <c r="B32" s="81">
        <v>1</v>
      </c>
      <c r="D32" s="46"/>
      <c r="E32" s="47"/>
      <c r="F32" s="19"/>
      <c r="G32" s="19"/>
      <c r="H32" s="19"/>
      <c r="I32" s="20"/>
      <c r="J32" s="20"/>
      <c r="K32" s="20"/>
      <c r="L32" s="20"/>
      <c r="M32" s="20"/>
      <c r="N32" s="37"/>
      <c r="O32" s="37"/>
      <c r="P32" s="37"/>
      <c r="Q32" s="37"/>
      <c r="R32" s="37"/>
      <c r="S32" s="37"/>
      <c r="T32" s="37"/>
      <c r="U32" s="37"/>
      <c r="V32" s="506"/>
      <c r="W32" s="506"/>
      <c r="X32" s="506"/>
      <c r="Y32" s="506"/>
      <c r="Z32" s="506"/>
      <c r="AA32" s="506"/>
      <c r="AB32" s="506"/>
      <c r="AC32" s="506"/>
      <c r="AD32" s="506"/>
      <c r="AE32" s="506"/>
      <c r="AF32" s="506"/>
      <c r="AG32" s="506"/>
      <c r="AH32" s="506"/>
      <c r="AI32" s="506"/>
      <c r="AJ32" s="19"/>
      <c r="AK32" s="19"/>
      <c r="AL32" s="19"/>
      <c r="AM32" s="20"/>
      <c r="AN32" s="20"/>
      <c r="AO32" s="20"/>
      <c r="AP32" s="20"/>
      <c r="AQ32" s="20"/>
      <c r="AR32" s="20"/>
      <c r="AS32" s="20"/>
      <c r="AT32" s="20"/>
      <c r="AU32" s="20"/>
      <c r="AV32" s="20"/>
      <c r="AW32" s="20"/>
      <c r="AX32" s="20"/>
      <c r="AY32" s="21"/>
    </row>
    <row r="33" spans="1:73" ht="23.45" customHeight="1" thickBot="1">
      <c r="B33" s="81">
        <v>1</v>
      </c>
      <c r="D33" s="48"/>
      <c r="E33" s="49"/>
      <c r="F33" s="38"/>
      <c r="G33" s="38"/>
      <c r="H33" s="38"/>
      <c r="I33" s="39"/>
      <c r="J33" s="39"/>
      <c r="K33" s="39"/>
      <c r="L33" s="39"/>
      <c r="M33" s="39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  <c r="Z33" s="40"/>
      <c r="AA33" s="40"/>
      <c r="AB33" s="40"/>
      <c r="AC33" s="40"/>
      <c r="AD33" s="40"/>
      <c r="AE33" s="41"/>
      <c r="AF33" s="41"/>
      <c r="AG33" s="41"/>
      <c r="AH33" s="41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42"/>
    </row>
    <row r="34" spans="1:73" s="103" customFormat="1" ht="24.75" customHeight="1">
      <c r="A34" s="81"/>
      <c r="B34" s="81">
        <v>1</v>
      </c>
      <c r="C34" s="81"/>
      <c r="D34" s="106"/>
      <c r="E34" s="106"/>
      <c r="F34" s="106"/>
      <c r="G34" s="106"/>
      <c r="H34" s="106"/>
      <c r="I34" s="106"/>
      <c r="J34" s="106"/>
      <c r="K34" s="107"/>
      <c r="L34" s="106"/>
      <c r="M34" s="108"/>
      <c r="N34" s="108"/>
      <c r="O34" s="108"/>
      <c r="P34" s="108"/>
      <c r="Q34" s="108"/>
      <c r="R34" s="108"/>
      <c r="S34" s="108"/>
      <c r="T34" s="108"/>
      <c r="U34" s="108"/>
      <c r="V34" s="108"/>
      <c r="W34" s="108"/>
      <c r="X34" s="108"/>
      <c r="Y34" s="108"/>
      <c r="Z34" s="108"/>
      <c r="AA34" s="109"/>
      <c r="AB34" s="109"/>
      <c r="AC34" s="109"/>
      <c r="AD34" s="109"/>
      <c r="AE34" s="106"/>
      <c r="AF34" s="106"/>
      <c r="AG34" s="106"/>
      <c r="AH34" s="106"/>
      <c r="AI34" s="106"/>
      <c r="AJ34" s="531" t="s">
        <v>120</v>
      </c>
      <c r="AK34" s="531"/>
      <c r="AL34" s="531"/>
      <c r="AM34" s="531"/>
      <c r="AN34" s="531"/>
      <c r="AO34" s="531"/>
      <c r="AP34" s="531"/>
      <c r="AQ34" s="531"/>
      <c r="AR34" s="531"/>
      <c r="AS34" s="531"/>
      <c r="AT34" s="531"/>
      <c r="AU34" s="531"/>
      <c r="AV34" s="531"/>
      <c r="AW34" s="531"/>
      <c r="AX34" s="531"/>
      <c r="AY34" s="531"/>
      <c r="BA34" s="104"/>
      <c r="BB34" s="104"/>
      <c r="BC34" s="104"/>
      <c r="BD34" s="104"/>
      <c r="BE34" s="104"/>
      <c r="BF34" s="104"/>
    </row>
    <row r="35" spans="1:73" s="114" customFormat="1" ht="14.1" customHeight="1">
      <c r="A35" s="81"/>
      <c r="B35" s="81">
        <v>1</v>
      </c>
      <c r="C35" s="81"/>
      <c r="D35" s="110"/>
      <c r="E35" s="110"/>
      <c r="F35" s="111"/>
      <c r="G35" s="112"/>
      <c r="H35" s="112"/>
      <c r="I35" s="112"/>
      <c r="J35" s="112"/>
      <c r="K35" s="112"/>
      <c r="L35" s="112"/>
      <c r="M35" s="112"/>
      <c r="N35" s="112"/>
      <c r="O35" s="112"/>
      <c r="P35" s="112"/>
      <c r="Q35" s="111"/>
      <c r="R35" s="111"/>
      <c r="S35" s="515" t="s">
        <v>94</v>
      </c>
      <c r="T35" s="516"/>
      <c r="U35" s="516"/>
      <c r="V35" s="516"/>
      <c r="W35" s="516"/>
      <c r="X35" s="516"/>
      <c r="Y35" s="516"/>
      <c r="Z35" s="516"/>
      <c r="AA35" s="516"/>
      <c r="AB35" s="516"/>
      <c r="AC35" s="516"/>
      <c r="AD35" s="516"/>
      <c r="AE35" s="516"/>
      <c r="AF35" s="516"/>
      <c r="AG35" s="516"/>
      <c r="AH35" s="516"/>
      <c r="AI35" s="516"/>
      <c r="AJ35" s="113"/>
      <c r="AK35" s="113"/>
      <c r="AL35" s="113"/>
      <c r="AM35" s="113"/>
      <c r="AN35" s="113"/>
      <c r="AO35" s="113"/>
      <c r="AP35" s="113"/>
      <c r="AQ35" s="113"/>
      <c r="AR35" s="113"/>
      <c r="AS35" s="113"/>
      <c r="AT35" s="113"/>
      <c r="AU35" s="113"/>
      <c r="AV35" s="113"/>
      <c r="AW35" s="112"/>
      <c r="AX35" s="112"/>
      <c r="AY35" s="112"/>
      <c r="BA35" s="515" t="s">
        <v>94</v>
      </c>
      <c r="BB35" s="516"/>
      <c r="BC35" s="516"/>
      <c r="BD35" s="516"/>
      <c r="BE35" s="516"/>
      <c r="BF35" s="516"/>
      <c r="BG35" s="516"/>
      <c r="BH35" s="516"/>
      <c r="BI35" s="516"/>
      <c r="BJ35" s="516"/>
      <c r="BK35" s="516"/>
      <c r="BL35" s="516"/>
      <c r="BM35" s="516"/>
      <c r="BN35" s="516"/>
      <c r="BO35" s="516"/>
      <c r="BP35" s="516"/>
      <c r="BQ35" s="516"/>
      <c r="BR35" s="115"/>
      <c r="BS35" s="115"/>
      <c r="BT35" s="115"/>
      <c r="BU35" s="115"/>
    </row>
    <row r="36" spans="1:73" s="119" customFormat="1" ht="14.1" customHeight="1">
      <c r="A36" s="81"/>
      <c r="B36" s="81">
        <v>1</v>
      </c>
      <c r="C36" s="81"/>
      <c r="D36" s="116"/>
      <c r="E36" s="117"/>
      <c r="F36" s="118"/>
      <c r="G36" s="117"/>
      <c r="H36" s="117"/>
      <c r="I36" s="117"/>
      <c r="J36" s="117"/>
      <c r="K36" s="117"/>
      <c r="L36" s="117"/>
      <c r="M36" s="117"/>
      <c r="N36" s="117"/>
      <c r="O36" s="117"/>
      <c r="P36" s="117"/>
      <c r="Q36" s="118"/>
      <c r="R36" s="118"/>
      <c r="S36" s="517" t="s">
        <v>292</v>
      </c>
      <c r="T36" s="518"/>
      <c r="U36" s="518"/>
      <c r="V36" s="518"/>
      <c r="W36" s="518"/>
      <c r="X36" s="518"/>
      <c r="Y36" s="518"/>
      <c r="Z36" s="518"/>
      <c r="AA36" s="518"/>
      <c r="AB36" s="518"/>
      <c r="AC36" s="518"/>
      <c r="AD36" s="518"/>
      <c r="AE36" s="518"/>
      <c r="AF36" s="518"/>
      <c r="AG36" s="518"/>
      <c r="AH36" s="518"/>
      <c r="AI36" s="518"/>
      <c r="AJ36" s="117"/>
      <c r="AK36" s="117"/>
      <c r="AL36" s="117"/>
      <c r="AM36" s="117"/>
      <c r="AN36" s="117"/>
      <c r="AO36" s="117"/>
      <c r="AP36" s="117"/>
      <c r="AQ36" s="117"/>
      <c r="AR36" s="117"/>
      <c r="AS36" s="117"/>
      <c r="AT36" s="117"/>
      <c r="AU36" s="117"/>
      <c r="AV36" s="117"/>
      <c r="AW36" s="117"/>
      <c r="AX36" s="117"/>
      <c r="AY36" s="117"/>
      <c r="BA36" s="517" t="s">
        <v>95</v>
      </c>
      <c r="BB36" s="518"/>
      <c r="BC36" s="518"/>
      <c r="BD36" s="518"/>
      <c r="BE36" s="518"/>
      <c r="BF36" s="518"/>
      <c r="BG36" s="518"/>
      <c r="BH36" s="518"/>
      <c r="BI36" s="518"/>
      <c r="BJ36" s="518"/>
      <c r="BK36" s="518"/>
      <c r="BL36" s="518"/>
      <c r="BM36" s="518"/>
      <c r="BN36" s="518"/>
      <c r="BO36" s="518"/>
      <c r="BP36" s="518"/>
      <c r="BQ36" s="518"/>
      <c r="BR36" s="71"/>
      <c r="BS36" s="71"/>
      <c r="BT36" s="71"/>
      <c r="BU36" s="71"/>
    </row>
    <row r="37" spans="1:73" s="119" customFormat="1" ht="14.1" customHeight="1">
      <c r="A37" s="81"/>
      <c r="B37" s="81">
        <v>1</v>
      </c>
      <c r="C37" s="81"/>
      <c r="D37" s="116"/>
      <c r="E37" s="117"/>
      <c r="F37" s="118"/>
      <c r="G37" s="117"/>
      <c r="H37" s="117"/>
      <c r="I37" s="117"/>
      <c r="J37" s="117"/>
      <c r="K37" s="117"/>
      <c r="L37" s="117"/>
      <c r="M37" s="117"/>
      <c r="N37" s="117"/>
      <c r="O37" s="117"/>
      <c r="P37" s="117"/>
      <c r="Q37" s="118"/>
      <c r="R37" s="118"/>
      <c r="S37" s="122" t="s">
        <v>293</v>
      </c>
      <c r="T37" s="121"/>
      <c r="U37" s="121"/>
      <c r="V37" s="121"/>
      <c r="W37" s="121"/>
      <c r="X37" s="121"/>
      <c r="Y37" s="121"/>
      <c r="Z37" s="121"/>
      <c r="AA37" s="121"/>
      <c r="AB37" s="121"/>
      <c r="AC37" s="121"/>
      <c r="AD37" s="121"/>
      <c r="AE37" s="121"/>
      <c r="AF37" s="121"/>
      <c r="AG37" s="121"/>
      <c r="AH37" s="121"/>
      <c r="AI37" s="121"/>
      <c r="AJ37" s="117"/>
      <c r="AK37" s="117"/>
      <c r="AL37" s="117"/>
      <c r="AM37" s="117"/>
      <c r="AN37" s="117"/>
      <c r="AO37" s="117"/>
      <c r="AP37" s="117"/>
      <c r="AQ37" s="117"/>
      <c r="AR37" s="117"/>
      <c r="AS37" s="117"/>
      <c r="AT37" s="117"/>
      <c r="AU37" s="117"/>
      <c r="AV37" s="117"/>
      <c r="AW37" s="117"/>
      <c r="AX37" s="117"/>
      <c r="AY37" s="117"/>
      <c r="BA37" s="517" t="s">
        <v>96</v>
      </c>
      <c r="BB37" s="518"/>
      <c r="BC37" s="518"/>
      <c r="BD37" s="518"/>
      <c r="BE37" s="518"/>
      <c r="BF37" s="518"/>
      <c r="BG37" s="518"/>
      <c r="BH37" s="518"/>
      <c r="BI37" s="518"/>
      <c r="BJ37" s="518"/>
      <c r="BK37" s="518"/>
      <c r="BL37" s="518"/>
      <c r="BM37" s="518"/>
      <c r="BN37" s="518"/>
      <c r="BO37" s="518"/>
      <c r="BP37" s="518"/>
      <c r="BQ37" s="518"/>
      <c r="BR37" s="71"/>
      <c r="BS37" s="71"/>
      <c r="BT37" s="71"/>
      <c r="BU37" s="71"/>
    </row>
    <row r="38" spans="1:73" s="119" customFormat="1" ht="14.1" customHeight="1">
      <c r="A38" s="81"/>
      <c r="B38" s="81">
        <v>1</v>
      </c>
      <c r="C38" s="81"/>
      <c r="D38" s="120"/>
      <c r="E38" s="120"/>
      <c r="F38" s="118"/>
      <c r="G38" s="117"/>
      <c r="H38" s="117"/>
      <c r="I38" s="117"/>
      <c r="J38" s="117"/>
      <c r="K38" s="117"/>
      <c r="L38" s="117"/>
      <c r="M38" s="117"/>
      <c r="N38" s="117"/>
      <c r="O38" s="117"/>
      <c r="P38" s="117"/>
      <c r="Q38" s="118"/>
      <c r="R38" s="118"/>
      <c r="S38" s="517"/>
      <c r="T38" s="518"/>
      <c r="U38" s="518"/>
      <c r="V38" s="518"/>
      <c r="W38" s="518"/>
      <c r="X38" s="518"/>
      <c r="Y38" s="518"/>
      <c r="Z38" s="518"/>
      <c r="AA38" s="518"/>
      <c r="AB38" s="518"/>
      <c r="AC38" s="518"/>
      <c r="AD38" s="518"/>
      <c r="AE38" s="518"/>
      <c r="AF38" s="518"/>
      <c r="AG38" s="518"/>
      <c r="AH38" s="518"/>
      <c r="AI38" s="518"/>
      <c r="AJ38" s="117"/>
      <c r="AK38" s="117"/>
      <c r="AL38" s="117"/>
      <c r="AM38" s="117"/>
      <c r="AN38" s="117"/>
      <c r="AO38" s="117"/>
      <c r="AP38" s="117"/>
      <c r="AQ38" s="117"/>
      <c r="AR38" s="117"/>
      <c r="AS38" s="117"/>
      <c r="AT38" s="117"/>
      <c r="AU38" s="117"/>
      <c r="AV38" s="117"/>
      <c r="AW38" s="117"/>
      <c r="AX38" s="117"/>
      <c r="AY38" s="117"/>
      <c r="BA38" s="517" t="s">
        <v>134</v>
      </c>
      <c r="BB38" s="518"/>
      <c r="BC38" s="518"/>
      <c r="BD38" s="518"/>
      <c r="BE38" s="518"/>
      <c r="BF38" s="518"/>
      <c r="BG38" s="518"/>
      <c r="BH38" s="518"/>
      <c r="BI38" s="518"/>
      <c r="BJ38" s="518"/>
      <c r="BK38" s="518"/>
      <c r="BL38" s="518"/>
      <c r="BM38" s="518"/>
      <c r="BN38" s="518"/>
      <c r="BO38" s="518"/>
      <c r="BP38" s="518"/>
      <c r="BQ38" s="518"/>
      <c r="BR38" s="71"/>
      <c r="BS38" s="71"/>
      <c r="BT38" s="71"/>
      <c r="BU38" s="71"/>
    </row>
    <row r="39" spans="1:73" s="119" customFormat="1" ht="14.1" customHeight="1">
      <c r="A39" s="81"/>
      <c r="B39" s="81">
        <v>1</v>
      </c>
      <c r="C39" s="81"/>
      <c r="D39" s="120"/>
      <c r="E39" s="120"/>
      <c r="F39" s="118"/>
      <c r="G39" s="117"/>
      <c r="H39" s="117"/>
      <c r="I39" s="117"/>
      <c r="J39" s="117"/>
      <c r="K39" s="117"/>
      <c r="L39" s="117"/>
      <c r="M39" s="117"/>
      <c r="N39" s="117"/>
      <c r="O39" s="117"/>
      <c r="P39" s="117"/>
      <c r="Q39" s="118"/>
      <c r="R39" s="118"/>
      <c r="S39" s="121"/>
      <c r="T39" s="121"/>
      <c r="U39" s="121"/>
      <c r="V39" s="122"/>
      <c r="W39" s="122"/>
      <c r="X39" s="121"/>
      <c r="Y39" s="122"/>
      <c r="Z39" s="121"/>
      <c r="AA39" s="122"/>
      <c r="AB39" s="122"/>
      <c r="AC39" s="122"/>
      <c r="AD39" s="122"/>
      <c r="AE39" s="122"/>
      <c r="AF39" s="122"/>
      <c r="AG39" s="122"/>
      <c r="AH39" s="122"/>
      <c r="AI39" s="122"/>
      <c r="AJ39" s="117"/>
      <c r="AK39" s="117"/>
      <c r="AL39" s="117"/>
      <c r="AM39" s="117"/>
      <c r="AN39" s="117"/>
      <c r="AO39" s="117"/>
      <c r="AP39" s="117"/>
      <c r="AQ39" s="117"/>
      <c r="AR39" s="117"/>
      <c r="AS39" s="117"/>
      <c r="AT39" s="117"/>
      <c r="AU39" s="117"/>
      <c r="AV39" s="117"/>
      <c r="AW39" s="117"/>
      <c r="AX39" s="117"/>
      <c r="AY39" s="117"/>
      <c r="BA39" s="121"/>
      <c r="BB39" s="121"/>
      <c r="BC39" s="121"/>
      <c r="BD39" s="122"/>
      <c r="BE39" s="122"/>
      <c r="BF39" s="121"/>
      <c r="BG39" s="122"/>
      <c r="BH39" s="121"/>
      <c r="BI39" s="122"/>
      <c r="BJ39" s="122"/>
      <c r="BK39" s="122"/>
      <c r="BL39" s="122"/>
      <c r="BM39" s="122"/>
      <c r="BN39" s="122"/>
      <c r="BO39" s="122"/>
      <c r="BP39" s="122"/>
      <c r="BQ39" s="122"/>
      <c r="BR39" s="71"/>
      <c r="BS39" s="71"/>
      <c r="BT39" s="71"/>
      <c r="BU39" s="71"/>
    </row>
    <row r="40" spans="1:73" s="103" customFormat="1" ht="14.1" customHeight="1">
      <c r="A40" s="81"/>
      <c r="B40" s="81">
        <v>1</v>
      </c>
      <c r="C40" s="81"/>
      <c r="D40" s="123"/>
      <c r="E40" s="123"/>
      <c r="F40" s="105"/>
      <c r="G40" s="124"/>
      <c r="H40" s="124"/>
      <c r="I40" s="124"/>
      <c r="J40" s="124"/>
      <c r="K40" s="124"/>
      <c r="L40" s="124"/>
      <c r="M40" s="124"/>
      <c r="N40" s="124"/>
      <c r="O40" s="124"/>
      <c r="P40" s="124"/>
      <c r="Q40" s="105"/>
      <c r="R40" s="105"/>
      <c r="S40" s="515" t="s">
        <v>97</v>
      </c>
      <c r="T40" s="516"/>
      <c r="U40" s="516"/>
      <c r="V40" s="516"/>
      <c r="W40" s="516"/>
      <c r="X40" s="516"/>
      <c r="Y40" s="516"/>
      <c r="Z40" s="516"/>
      <c r="AA40" s="516"/>
      <c r="AB40" s="516"/>
      <c r="AC40" s="516"/>
      <c r="AD40" s="516"/>
      <c r="AE40" s="516"/>
      <c r="AF40" s="516"/>
      <c r="AG40" s="516"/>
      <c r="AH40" s="516"/>
      <c r="AI40" s="516"/>
      <c r="AJ40" s="125"/>
      <c r="AK40" s="125"/>
      <c r="AL40" s="125"/>
      <c r="AM40" s="125"/>
      <c r="AN40" s="126"/>
      <c r="AO40" s="126"/>
      <c r="AP40" s="126"/>
      <c r="AQ40" s="126"/>
      <c r="AR40" s="127"/>
      <c r="AS40" s="127"/>
      <c r="AT40" s="127"/>
      <c r="AU40" s="127"/>
      <c r="AV40" s="127"/>
      <c r="AW40" s="128"/>
      <c r="AX40" s="128"/>
      <c r="AY40" s="129"/>
      <c r="BA40" s="515" t="s">
        <v>97</v>
      </c>
      <c r="BB40" s="516"/>
      <c r="BC40" s="516"/>
      <c r="BD40" s="516"/>
      <c r="BE40" s="516"/>
      <c r="BF40" s="516"/>
      <c r="BG40" s="516"/>
      <c r="BH40" s="516"/>
      <c r="BI40" s="516"/>
      <c r="BJ40" s="516"/>
      <c r="BK40" s="516"/>
      <c r="BL40" s="516"/>
      <c r="BM40" s="516"/>
      <c r="BN40" s="516"/>
      <c r="BO40" s="516"/>
      <c r="BP40" s="516"/>
      <c r="BQ40" s="516"/>
      <c r="BR40" s="56"/>
      <c r="BS40" s="56"/>
      <c r="BT40" s="56"/>
      <c r="BU40" s="56"/>
    </row>
    <row r="41" spans="1:73" s="119" customFormat="1" ht="14.1" customHeight="1">
      <c r="A41" s="81"/>
      <c r="B41" s="81">
        <v>1</v>
      </c>
      <c r="C41" s="81"/>
      <c r="D41" s="120"/>
      <c r="E41" s="120"/>
      <c r="F41" s="118"/>
      <c r="G41" s="117"/>
      <c r="H41" s="117"/>
      <c r="I41" s="117"/>
      <c r="J41" s="117"/>
      <c r="K41" s="117"/>
      <c r="L41" s="117"/>
      <c r="M41" s="117"/>
      <c r="N41" s="117"/>
      <c r="O41" s="117"/>
      <c r="P41" s="117"/>
      <c r="Q41" s="118"/>
      <c r="R41" s="118"/>
      <c r="S41" s="517" t="s">
        <v>98</v>
      </c>
      <c r="T41" s="518"/>
      <c r="U41" s="518"/>
      <c r="V41" s="518"/>
      <c r="W41" s="518"/>
      <c r="X41" s="518"/>
      <c r="Y41" s="518"/>
      <c r="Z41" s="518"/>
      <c r="AA41" s="518"/>
      <c r="AB41" s="518"/>
      <c r="AC41" s="518"/>
      <c r="AD41" s="518"/>
      <c r="AE41" s="518"/>
      <c r="AF41" s="518"/>
      <c r="AG41" s="518"/>
      <c r="AH41" s="518"/>
      <c r="AI41" s="518"/>
      <c r="AJ41" s="117"/>
      <c r="AK41" s="117"/>
      <c r="AL41" s="117"/>
      <c r="AM41" s="117"/>
      <c r="AN41" s="117"/>
      <c r="AO41" s="117"/>
      <c r="AP41" s="117"/>
      <c r="AQ41" s="117"/>
      <c r="AR41" s="117"/>
      <c r="AS41" s="117"/>
      <c r="AT41" s="117"/>
      <c r="AU41" s="117"/>
      <c r="AV41" s="117"/>
      <c r="AW41" s="117"/>
      <c r="AX41" s="117"/>
      <c r="AY41" s="117"/>
      <c r="BA41" s="517" t="s">
        <v>98</v>
      </c>
      <c r="BB41" s="518"/>
      <c r="BC41" s="518"/>
      <c r="BD41" s="518"/>
      <c r="BE41" s="518"/>
      <c r="BF41" s="518"/>
      <c r="BG41" s="518"/>
      <c r="BH41" s="518"/>
      <c r="BI41" s="518"/>
      <c r="BJ41" s="518"/>
      <c r="BK41" s="518"/>
      <c r="BL41" s="518"/>
      <c r="BM41" s="518"/>
      <c r="BN41" s="518"/>
      <c r="BO41" s="518"/>
      <c r="BP41" s="518"/>
      <c r="BQ41" s="518"/>
      <c r="BR41" s="71"/>
      <c r="BS41" s="71"/>
      <c r="BT41" s="71"/>
      <c r="BU41" s="71"/>
    </row>
    <row r="42" spans="1:73" s="119" customFormat="1" ht="14.1" customHeight="1">
      <c r="A42" s="81"/>
      <c r="B42" s="81">
        <v>1</v>
      </c>
      <c r="C42" s="81"/>
      <c r="D42" s="120"/>
      <c r="E42" s="120"/>
      <c r="F42" s="118"/>
      <c r="G42" s="117"/>
      <c r="H42" s="117"/>
      <c r="I42" s="117"/>
      <c r="J42" s="117"/>
      <c r="K42" s="117"/>
      <c r="L42" s="117"/>
      <c r="M42" s="117"/>
      <c r="N42" s="117"/>
      <c r="O42" s="117"/>
      <c r="P42" s="117"/>
      <c r="Q42" s="118"/>
      <c r="R42" s="118"/>
      <c r="S42" s="517" t="s">
        <v>241</v>
      </c>
      <c r="T42" s="518"/>
      <c r="U42" s="518"/>
      <c r="V42" s="518"/>
      <c r="W42" s="518"/>
      <c r="X42" s="518"/>
      <c r="Y42" s="518"/>
      <c r="Z42" s="518"/>
      <c r="AA42" s="518"/>
      <c r="AB42" s="518"/>
      <c r="AC42" s="518"/>
      <c r="AD42" s="518"/>
      <c r="AE42" s="518"/>
      <c r="AF42" s="518"/>
      <c r="AG42" s="518"/>
      <c r="AH42" s="518"/>
      <c r="AI42" s="518"/>
      <c r="AJ42" s="117"/>
      <c r="AK42" s="117"/>
      <c r="AL42" s="117"/>
      <c r="AM42" s="117"/>
      <c r="AN42" s="117"/>
      <c r="AO42" s="117"/>
      <c r="AP42" s="117"/>
      <c r="AQ42" s="117"/>
      <c r="AR42" s="117"/>
      <c r="AS42" s="117"/>
      <c r="AT42" s="117"/>
      <c r="AU42" s="117"/>
      <c r="AV42" s="117"/>
      <c r="AW42" s="117"/>
      <c r="AX42" s="117"/>
      <c r="AY42" s="117"/>
      <c r="BA42" s="517" t="s">
        <v>99</v>
      </c>
      <c r="BB42" s="518"/>
      <c r="BC42" s="518"/>
      <c r="BD42" s="518"/>
      <c r="BE42" s="518"/>
      <c r="BF42" s="518"/>
      <c r="BG42" s="518"/>
      <c r="BH42" s="518"/>
      <c r="BI42" s="518"/>
      <c r="BJ42" s="518"/>
      <c r="BK42" s="518"/>
      <c r="BL42" s="518"/>
      <c r="BM42" s="518"/>
      <c r="BN42" s="518"/>
      <c r="BO42" s="518"/>
      <c r="BP42" s="518"/>
      <c r="BQ42" s="518"/>
      <c r="BR42" s="71"/>
      <c r="BS42" s="71"/>
      <c r="BT42" s="71"/>
      <c r="BU42" s="71"/>
    </row>
    <row r="43" spans="1:73" s="119" customFormat="1" ht="14.1" customHeight="1">
      <c r="A43" s="81"/>
      <c r="B43" s="81">
        <v>1</v>
      </c>
      <c r="C43" s="81"/>
      <c r="D43" s="120"/>
      <c r="E43" s="120"/>
      <c r="F43" s="118"/>
      <c r="G43" s="117"/>
      <c r="H43" s="117"/>
      <c r="I43" s="117"/>
      <c r="J43" s="117"/>
      <c r="K43" s="117"/>
      <c r="L43" s="117"/>
      <c r="M43" s="117"/>
      <c r="N43" s="117"/>
      <c r="O43" s="117"/>
      <c r="P43" s="117"/>
      <c r="Q43" s="118"/>
      <c r="R43" s="118"/>
      <c r="S43" s="517" t="s">
        <v>242</v>
      </c>
      <c r="T43" s="518"/>
      <c r="U43" s="518"/>
      <c r="V43" s="518"/>
      <c r="W43" s="518"/>
      <c r="X43" s="518"/>
      <c r="Y43" s="518"/>
      <c r="Z43" s="518"/>
      <c r="AA43" s="518"/>
      <c r="AB43" s="518"/>
      <c r="AC43" s="518"/>
      <c r="AD43" s="518"/>
      <c r="AE43" s="518"/>
      <c r="AF43" s="518"/>
      <c r="AG43" s="518"/>
      <c r="AH43" s="518"/>
      <c r="AI43" s="518"/>
      <c r="AJ43" s="117"/>
      <c r="AK43" s="117"/>
      <c r="AL43" s="117"/>
      <c r="AM43" s="117"/>
      <c r="AN43" s="117"/>
      <c r="AO43" s="117"/>
      <c r="AP43" s="117"/>
      <c r="AQ43" s="117"/>
      <c r="AR43" s="117"/>
      <c r="AS43" s="117"/>
      <c r="AT43" s="117"/>
      <c r="AU43" s="117"/>
      <c r="AV43" s="117"/>
      <c r="AW43" s="117"/>
      <c r="AX43" s="117"/>
      <c r="AY43" s="117"/>
      <c r="BA43" s="517" t="s">
        <v>100</v>
      </c>
      <c r="BB43" s="518"/>
      <c r="BC43" s="518"/>
      <c r="BD43" s="518"/>
      <c r="BE43" s="518"/>
      <c r="BF43" s="518"/>
      <c r="BG43" s="518"/>
      <c r="BH43" s="518"/>
      <c r="BI43" s="518"/>
      <c r="BJ43" s="518"/>
      <c r="BK43" s="518"/>
      <c r="BL43" s="518"/>
      <c r="BM43" s="518"/>
      <c r="BN43" s="518"/>
      <c r="BO43" s="518"/>
      <c r="BP43" s="518"/>
      <c r="BQ43" s="518"/>
      <c r="BR43" s="71"/>
      <c r="BS43" s="71"/>
      <c r="BT43" s="71"/>
      <c r="BU43" s="71"/>
    </row>
    <row r="44" spans="1:73" s="119" customFormat="1" ht="14.1" customHeight="1">
      <c r="A44" s="81"/>
      <c r="B44" s="81">
        <v>1</v>
      </c>
      <c r="C44" s="81"/>
      <c r="D44" s="120"/>
      <c r="E44" s="120"/>
      <c r="F44" s="118"/>
      <c r="G44" s="117"/>
      <c r="H44" s="117"/>
      <c r="I44" s="117"/>
      <c r="J44" s="117"/>
      <c r="K44" s="117"/>
      <c r="L44" s="117"/>
      <c r="M44" s="117"/>
      <c r="N44" s="117"/>
      <c r="O44" s="117"/>
      <c r="P44" s="117"/>
      <c r="Q44" s="118"/>
      <c r="R44" s="118"/>
      <c r="S44" s="517"/>
      <c r="T44" s="518"/>
      <c r="U44" s="518"/>
      <c r="V44" s="518"/>
      <c r="W44" s="518"/>
      <c r="X44" s="518"/>
      <c r="Y44" s="518"/>
      <c r="Z44" s="518"/>
      <c r="AA44" s="518"/>
      <c r="AB44" s="518"/>
      <c r="AC44" s="518"/>
      <c r="AD44" s="518"/>
      <c r="AE44" s="518"/>
      <c r="AF44" s="518"/>
      <c r="AG44" s="518"/>
      <c r="AH44" s="518"/>
      <c r="AI44" s="518"/>
      <c r="AJ44" s="117"/>
      <c r="AK44" s="117"/>
      <c r="AL44" s="117"/>
      <c r="AM44" s="117"/>
      <c r="AN44" s="117"/>
      <c r="AO44" s="117"/>
      <c r="AP44" s="117"/>
      <c r="AQ44" s="117"/>
      <c r="AR44" s="117"/>
      <c r="AS44" s="117"/>
      <c r="AT44" s="117"/>
      <c r="AU44" s="117"/>
      <c r="AV44" s="117"/>
      <c r="AW44" s="117"/>
      <c r="AX44" s="117"/>
      <c r="AY44" s="117"/>
      <c r="BA44" s="517" t="s">
        <v>101</v>
      </c>
      <c r="BB44" s="518"/>
      <c r="BC44" s="518"/>
      <c r="BD44" s="518"/>
      <c r="BE44" s="518"/>
      <c r="BF44" s="518"/>
      <c r="BG44" s="518"/>
      <c r="BH44" s="518"/>
      <c r="BI44" s="518"/>
      <c r="BJ44" s="518"/>
      <c r="BK44" s="518"/>
      <c r="BL44" s="518"/>
      <c r="BM44" s="518"/>
      <c r="BN44" s="518"/>
      <c r="BO44" s="518"/>
      <c r="BP44" s="518"/>
      <c r="BQ44" s="518"/>
      <c r="BR44" s="71"/>
      <c r="BS44" s="71"/>
      <c r="BT44" s="71"/>
      <c r="BU44" s="71"/>
    </row>
    <row r="45" spans="1:73" s="119" customFormat="1" ht="14.1" customHeight="1">
      <c r="A45" s="81"/>
      <c r="B45" s="81">
        <v>1</v>
      </c>
      <c r="C45" s="81"/>
      <c r="D45" s="118"/>
      <c r="E45" s="118"/>
      <c r="F45" s="118"/>
      <c r="G45" s="118"/>
      <c r="H45" s="118"/>
      <c r="I45" s="118"/>
      <c r="J45" s="118"/>
      <c r="K45" s="118"/>
      <c r="L45" s="118"/>
      <c r="M45" s="118"/>
      <c r="N45" s="118"/>
      <c r="O45" s="118"/>
      <c r="P45" s="118"/>
      <c r="Q45" s="118"/>
      <c r="R45" s="118"/>
      <c r="S45" s="517"/>
      <c r="T45" s="518"/>
      <c r="U45" s="518"/>
      <c r="V45" s="518"/>
      <c r="W45" s="518"/>
      <c r="X45" s="518"/>
      <c r="Y45" s="518"/>
      <c r="Z45" s="518"/>
      <c r="AA45" s="518"/>
      <c r="AB45" s="518"/>
      <c r="AC45" s="518"/>
      <c r="AD45" s="518"/>
      <c r="AE45" s="518"/>
      <c r="AF45" s="518"/>
      <c r="AG45" s="518"/>
      <c r="AH45" s="518"/>
      <c r="AI45" s="518"/>
      <c r="AJ45" s="118"/>
      <c r="AK45" s="118"/>
      <c r="AL45" s="118"/>
      <c r="AM45" s="118"/>
      <c r="AN45" s="118"/>
      <c r="AO45" s="118"/>
      <c r="AP45" s="118"/>
      <c r="AQ45" s="118"/>
      <c r="AR45" s="118"/>
      <c r="AS45" s="118"/>
      <c r="AT45" s="118"/>
      <c r="AU45" s="118"/>
      <c r="AV45" s="118"/>
      <c r="AW45" s="118"/>
      <c r="AX45" s="118"/>
      <c r="AY45" s="118"/>
      <c r="BA45" s="517"/>
      <c r="BB45" s="518"/>
      <c r="BC45" s="518"/>
      <c r="BD45" s="518"/>
      <c r="BE45" s="518"/>
      <c r="BF45" s="518"/>
      <c r="BG45" s="518"/>
      <c r="BH45" s="518"/>
      <c r="BI45" s="518"/>
      <c r="BJ45" s="518"/>
      <c r="BK45" s="518"/>
      <c r="BL45" s="518"/>
      <c r="BM45" s="518"/>
      <c r="BN45" s="518"/>
      <c r="BO45" s="518"/>
      <c r="BP45" s="518"/>
      <c r="BQ45" s="518"/>
    </row>
    <row r="46" spans="1:73" s="103" customFormat="1" ht="14.1" customHeight="1">
      <c r="A46" s="81"/>
      <c r="B46" s="81">
        <v>1</v>
      </c>
      <c r="C46" s="81"/>
      <c r="D46" s="105"/>
      <c r="E46" s="105"/>
      <c r="F46" s="105"/>
      <c r="G46" s="105"/>
      <c r="H46" s="105"/>
      <c r="I46" s="105"/>
      <c r="J46" s="105"/>
      <c r="K46" s="105"/>
      <c r="L46" s="105"/>
      <c r="M46" s="105"/>
      <c r="N46" s="105"/>
      <c r="O46" s="105"/>
      <c r="P46" s="105"/>
      <c r="Q46" s="105"/>
      <c r="R46" s="105"/>
      <c r="S46" s="515" t="s">
        <v>102</v>
      </c>
      <c r="T46" s="516"/>
      <c r="U46" s="516"/>
      <c r="V46" s="516"/>
      <c r="W46" s="516"/>
      <c r="X46" s="516"/>
      <c r="Y46" s="516"/>
      <c r="Z46" s="516"/>
      <c r="AA46" s="516"/>
      <c r="AB46" s="516"/>
      <c r="AC46" s="516"/>
      <c r="AD46" s="516"/>
      <c r="AE46" s="516"/>
      <c r="AF46" s="516"/>
      <c r="AG46" s="516"/>
      <c r="AH46" s="516"/>
      <c r="AI46" s="516"/>
      <c r="AJ46" s="125"/>
      <c r="AK46" s="125"/>
      <c r="AL46" s="125"/>
      <c r="AM46" s="125"/>
      <c r="AN46" s="126"/>
      <c r="AO46" s="126"/>
      <c r="AP46" s="126"/>
      <c r="AQ46" s="126"/>
      <c r="AR46" s="127"/>
      <c r="AS46" s="127"/>
      <c r="AT46" s="127"/>
      <c r="AU46" s="127"/>
      <c r="AV46" s="127"/>
      <c r="AW46" s="105"/>
      <c r="AX46" s="105"/>
      <c r="AY46" s="105"/>
      <c r="BA46" s="515" t="s">
        <v>102</v>
      </c>
      <c r="BB46" s="516"/>
      <c r="BC46" s="516"/>
      <c r="BD46" s="516"/>
      <c r="BE46" s="516"/>
      <c r="BF46" s="516"/>
      <c r="BG46" s="516"/>
      <c r="BH46" s="516"/>
      <c r="BI46" s="516"/>
      <c r="BJ46" s="516"/>
      <c r="BK46" s="516"/>
      <c r="BL46" s="516"/>
      <c r="BM46" s="516"/>
      <c r="BN46" s="516"/>
      <c r="BO46" s="516"/>
      <c r="BP46" s="516"/>
      <c r="BQ46" s="516"/>
    </row>
    <row r="47" spans="1:73" s="119" customFormat="1" ht="14.1" customHeight="1">
      <c r="A47" s="81"/>
      <c r="B47" s="81">
        <v>1</v>
      </c>
      <c r="C47" s="81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8"/>
      <c r="S47" s="517" t="s">
        <v>243</v>
      </c>
      <c r="T47" s="518"/>
      <c r="U47" s="518"/>
      <c r="V47" s="518"/>
      <c r="W47" s="518"/>
      <c r="X47" s="518"/>
      <c r="Y47" s="518"/>
      <c r="Z47" s="518"/>
      <c r="AA47" s="518"/>
      <c r="AB47" s="518"/>
      <c r="AC47" s="518"/>
      <c r="AD47" s="518"/>
      <c r="AE47" s="518"/>
      <c r="AF47" s="518"/>
      <c r="AG47" s="518"/>
      <c r="AH47" s="518"/>
      <c r="AI47" s="518"/>
      <c r="AJ47" s="118"/>
      <c r="AK47" s="118"/>
      <c r="AL47" s="118"/>
      <c r="AM47" s="118"/>
      <c r="AN47" s="118"/>
      <c r="AO47" s="118"/>
      <c r="AP47" s="118"/>
      <c r="AQ47" s="118"/>
      <c r="AR47" s="118"/>
      <c r="AS47" s="118"/>
      <c r="AT47" s="118"/>
      <c r="AU47" s="118"/>
      <c r="AV47" s="118"/>
      <c r="AW47" s="118"/>
      <c r="AX47" s="118"/>
      <c r="AY47" s="118"/>
      <c r="BA47" s="517" t="s">
        <v>117</v>
      </c>
      <c r="BB47" s="518"/>
      <c r="BC47" s="518"/>
      <c r="BD47" s="518"/>
      <c r="BE47" s="518"/>
      <c r="BF47" s="518"/>
      <c r="BG47" s="518"/>
      <c r="BH47" s="518"/>
      <c r="BI47" s="518"/>
      <c r="BJ47" s="518"/>
      <c r="BK47" s="518"/>
      <c r="BL47" s="518"/>
      <c r="BM47" s="518"/>
      <c r="BN47" s="518"/>
      <c r="BO47" s="518"/>
      <c r="BP47" s="518"/>
      <c r="BQ47" s="518"/>
    </row>
    <row r="48" spans="1:73" s="119" customFormat="1" ht="14.1" customHeight="1">
      <c r="A48" s="81"/>
      <c r="B48" s="81">
        <v>1</v>
      </c>
      <c r="C48" s="81"/>
      <c r="D48" s="118"/>
      <c r="E48" s="118"/>
      <c r="F48" s="118"/>
      <c r="G48" s="118"/>
      <c r="H48" s="118"/>
      <c r="I48" s="118"/>
      <c r="J48" s="118"/>
      <c r="K48" s="118"/>
      <c r="L48" s="118"/>
      <c r="M48" s="118"/>
      <c r="N48" s="118"/>
      <c r="O48" s="118"/>
      <c r="P48" s="118"/>
      <c r="Q48" s="118"/>
      <c r="R48" s="118"/>
      <c r="S48" s="517"/>
      <c r="T48" s="518"/>
      <c r="U48" s="518"/>
      <c r="V48" s="518"/>
      <c r="W48" s="518"/>
      <c r="X48" s="518"/>
      <c r="Y48" s="518"/>
      <c r="Z48" s="518"/>
      <c r="AA48" s="518"/>
      <c r="AB48" s="518"/>
      <c r="AC48" s="518"/>
      <c r="AD48" s="518"/>
      <c r="AE48" s="518"/>
      <c r="AF48" s="518"/>
      <c r="AG48" s="518"/>
      <c r="AH48" s="518"/>
      <c r="AI48" s="518"/>
      <c r="AJ48" s="118"/>
      <c r="AK48" s="118"/>
      <c r="AL48" s="118"/>
      <c r="AM48" s="118"/>
      <c r="AN48" s="118"/>
      <c r="AO48" s="118"/>
      <c r="AP48" s="118"/>
      <c r="AQ48" s="118"/>
      <c r="AR48" s="118"/>
      <c r="AS48" s="118"/>
      <c r="AT48" s="118"/>
      <c r="AU48" s="118"/>
      <c r="AV48" s="118"/>
      <c r="AW48" s="118"/>
      <c r="AX48" s="118"/>
      <c r="AY48" s="118"/>
      <c r="BA48" s="517" t="s">
        <v>118</v>
      </c>
      <c r="BB48" s="518"/>
      <c r="BC48" s="518"/>
      <c r="BD48" s="518"/>
      <c r="BE48" s="518"/>
      <c r="BF48" s="518"/>
      <c r="BG48" s="518"/>
      <c r="BH48" s="518"/>
      <c r="BI48" s="518"/>
      <c r="BJ48" s="518"/>
      <c r="BK48" s="518"/>
      <c r="BL48" s="518"/>
      <c r="BM48" s="518"/>
      <c r="BN48" s="518"/>
      <c r="BO48" s="518"/>
      <c r="BP48" s="518"/>
      <c r="BQ48" s="518"/>
    </row>
    <row r="49" spans="1:69" s="103" customFormat="1" ht="14.1" customHeight="1">
      <c r="A49" s="81"/>
      <c r="B49" s="81">
        <v>1</v>
      </c>
      <c r="C49" s="81"/>
      <c r="D49" s="105"/>
      <c r="E49" s="105"/>
      <c r="F49" s="105"/>
      <c r="G49" s="105"/>
      <c r="H49" s="105"/>
      <c r="I49" s="105"/>
      <c r="J49" s="105"/>
      <c r="K49" s="105"/>
      <c r="L49" s="105"/>
      <c r="M49" s="105"/>
      <c r="N49" s="105"/>
      <c r="O49" s="105"/>
      <c r="P49" s="105"/>
      <c r="Q49" s="105"/>
      <c r="R49" s="105"/>
      <c r="S49" s="517"/>
      <c r="T49" s="518"/>
      <c r="U49" s="518"/>
      <c r="V49" s="518"/>
      <c r="W49" s="518"/>
      <c r="X49" s="518"/>
      <c r="Y49" s="518"/>
      <c r="Z49" s="518"/>
      <c r="AA49" s="518"/>
      <c r="AB49" s="518"/>
      <c r="AC49" s="518"/>
      <c r="AD49" s="518"/>
      <c r="AE49" s="518"/>
      <c r="AF49" s="518"/>
      <c r="AG49" s="518"/>
      <c r="AH49" s="518"/>
      <c r="AI49" s="518"/>
      <c r="AJ49" s="105"/>
      <c r="AK49" s="105"/>
      <c r="AL49" s="105"/>
      <c r="AM49" s="105"/>
      <c r="AN49" s="105"/>
      <c r="AO49" s="105"/>
      <c r="AP49" s="105"/>
      <c r="AQ49" s="105"/>
      <c r="AR49" s="105"/>
      <c r="AS49" s="105"/>
      <c r="AT49" s="105"/>
      <c r="AU49" s="105"/>
      <c r="AV49" s="105"/>
      <c r="AW49" s="105"/>
      <c r="AX49" s="105"/>
      <c r="AY49" s="105"/>
      <c r="BA49" s="517" t="s">
        <v>119</v>
      </c>
      <c r="BB49" s="518"/>
      <c r="BC49" s="518"/>
      <c r="BD49" s="518"/>
      <c r="BE49" s="518"/>
      <c r="BF49" s="518"/>
      <c r="BG49" s="518"/>
      <c r="BH49" s="518"/>
      <c r="BI49" s="518"/>
      <c r="BJ49" s="518"/>
      <c r="BK49" s="518"/>
      <c r="BL49" s="518"/>
      <c r="BM49" s="518"/>
      <c r="BN49" s="518"/>
      <c r="BO49" s="518"/>
      <c r="BP49" s="518"/>
      <c r="BQ49" s="518"/>
    </row>
    <row r="50" spans="1:69" s="103" customFormat="1" ht="14.1" customHeight="1">
      <c r="A50" s="81"/>
      <c r="B50" s="81">
        <v>1</v>
      </c>
      <c r="C50" s="81"/>
      <c r="D50" s="105"/>
      <c r="E50" s="105"/>
      <c r="F50" s="105"/>
      <c r="G50" s="105"/>
      <c r="H50" s="105"/>
      <c r="I50" s="105"/>
      <c r="J50" s="105"/>
      <c r="K50" s="105"/>
      <c r="L50" s="105"/>
      <c r="M50" s="105"/>
      <c r="N50" s="105"/>
      <c r="O50" s="105"/>
      <c r="P50" s="105"/>
      <c r="Q50" s="105"/>
      <c r="R50" s="105"/>
      <c r="S50" s="130"/>
      <c r="T50" s="131"/>
      <c r="U50" s="131"/>
      <c r="V50" s="131"/>
      <c r="W50" s="131"/>
      <c r="X50" s="131"/>
      <c r="Y50" s="131"/>
      <c r="Z50" s="131"/>
      <c r="AA50" s="131"/>
      <c r="AB50" s="131"/>
      <c r="AC50" s="131"/>
      <c r="AD50" s="131"/>
      <c r="AE50" s="131"/>
      <c r="AF50" s="131"/>
      <c r="AG50" s="131"/>
      <c r="AH50" s="131"/>
      <c r="AI50" s="131"/>
      <c r="AJ50" s="105"/>
      <c r="AK50" s="105"/>
      <c r="AL50" s="105"/>
      <c r="AM50" s="105"/>
      <c r="AN50" s="105"/>
      <c r="AO50" s="105"/>
      <c r="AP50" s="105"/>
      <c r="AQ50" s="105"/>
      <c r="AR50" s="105"/>
      <c r="AS50" s="105"/>
      <c r="AT50" s="105"/>
      <c r="AU50" s="105"/>
      <c r="AV50" s="105"/>
      <c r="AW50" s="105"/>
      <c r="AX50" s="105"/>
      <c r="AY50" s="105"/>
      <c r="BA50" s="130"/>
      <c r="BB50" s="131"/>
      <c r="BC50" s="131"/>
      <c r="BD50" s="131"/>
      <c r="BE50" s="131"/>
      <c r="BF50" s="131"/>
      <c r="BG50" s="131"/>
      <c r="BH50" s="131"/>
      <c r="BI50" s="131"/>
      <c r="BJ50" s="131"/>
      <c r="BK50" s="131"/>
      <c r="BL50" s="131"/>
      <c r="BM50" s="131"/>
      <c r="BN50" s="131"/>
      <c r="BO50" s="131"/>
      <c r="BP50" s="131"/>
      <c r="BQ50" s="131"/>
    </row>
    <row r="51" spans="1:69" s="103" customFormat="1" ht="14.1" customHeight="1">
      <c r="A51" s="81"/>
      <c r="B51" s="81">
        <v>1</v>
      </c>
      <c r="C51" s="81"/>
      <c r="D51" s="105"/>
      <c r="E51" s="105"/>
      <c r="F51" s="105"/>
      <c r="G51" s="105"/>
      <c r="H51" s="105"/>
      <c r="I51" s="105"/>
      <c r="J51" s="105"/>
      <c r="K51" s="105"/>
      <c r="L51" s="105"/>
      <c r="M51" s="105"/>
      <c r="N51" s="105"/>
      <c r="O51" s="105"/>
      <c r="P51" s="105"/>
      <c r="Q51" s="105"/>
      <c r="R51" s="105"/>
      <c r="S51" s="519" t="s">
        <v>103</v>
      </c>
      <c r="T51" s="520"/>
      <c r="U51" s="520"/>
      <c r="V51" s="520"/>
      <c r="W51" s="520"/>
      <c r="X51" s="520"/>
      <c r="Y51" s="520"/>
      <c r="Z51" s="520"/>
      <c r="AA51" s="520"/>
      <c r="AB51" s="520"/>
      <c r="AC51" s="520"/>
      <c r="AD51" s="520"/>
      <c r="AE51" s="520"/>
      <c r="AF51" s="520"/>
      <c r="AG51" s="520"/>
      <c r="AH51" s="520"/>
      <c r="AI51" s="520"/>
      <c r="AJ51" s="125"/>
      <c r="AK51" s="125"/>
      <c r="AL51" s="125"/>
      <c r="AM51" s="125"/>
      <c r="AN51" s="126"/>
      <c r="AO51" s="126"/>
      <c r="AP51" s="126"/>
      <c r="AQ51" s="126"/>
      <c r="AR51" s="127"/>
      <c r="AS51" s="127"/>
      <c r="AT51" s="127"/>
      <c r="AU51" s="127"/>
      <c r="AV51" s="127"/>
      <c r="AW51" s="105"/>
      <c r="AX51" s="105"/>
      <c r="AY51" s="105"/>
      <c r="BA51" s="519" t="s">
        <v>103</v>
      </c>
      <c r="BB51" s="520"/>
      <c r="BC51" s="520"/>
      <c r="BD51" s="520"/>
      <c r="BE51" s="520"/>
      <c r="BF51" s="520"/>
      <c r="BG51" s="520"/>
      <c r="BH51" s="520"/>
      <c r="BI51" s="520"/>
      <c r="BJ51" s="520"/>
      <c r="BK51" s="520"/>
      <c r="BL51" s="520"/>
      <c r="BM51" s="520"/>
      <c r="BN51" s="520"/>
      <c r="BO51" s="520"/>
      <c r="BP51" s="520"/>
      <c r="BQ51" s="520"/>
    </row>
    <row r="52" spans="1:69" s="119" customFormat="1" ht="14.1" customHeight="1">
      <c r="A52" s="81"/>
      <c r="B52" s="81">
        <v>1</v>
      </c>
      <c r="C52" s="81"/>
      <c r="D52" s="118"/>
      <c r="E52" s="118"/>
      <c r="F52" s="118"/>
      <c r="G52" s="118"/>
      <c r="H52" s="118"/>
      <c r="I52" s="118"/>
      <c r="J52" s="118"/>
      <c r="K52" s="118"/>
      <c r="L52" s="118"/>
      <c r="M52" s="118"/>
      <c r="N52" s="118"/>
      <c r="O52" s="118"/>
      <c r="P52" s="118"/>
      <c r="Q52" s="118"/>
      <c r="R52" s="118"/>
      <c r="S52" s="517" t="s">
        <v>104</v>
      </c>
      <c r="T52" s="518"/>
      <c r="U52" s="518"/>
      <c r="V52" s="518"/>
      <c r="W52" s="518"/>
      <c r="X52" s="518"/>
      <c r="Y52" s="518"/>
      <c r="Z52" s="518"/>
      <c r="AA52" s="518"/>
      <c r="AB52" s="518"/>
      <c r="AC52" s="518"/>
      <c r="AD52" s="518"/>
      <c r="AE52" s="518"/>
      <c r="AF52" s="518"/>
      <c r="AG52" s="518"/>
      <c r="AH52" s="518"/>
      <c r="AI52" s="518"/>
      <c r="AJ52" s="118"/>
      <c r="AK52" s="118"/>
      <c r="AL52" s="118"/>
      <c r="AM52" s="118"/>
      <c r="AN52" s="118"/>
      <c r="AO52" s="118"/>
      <c r="AP52" s="118"/>
      <c r="AQ52" s="118"/>
      <c r="AR52" s="118"/>
      <c r="AS52" s="118"/>
      <c r="AT52" s="118"/>
      <c r="AU52" s="118"/>
      <c r="AV52" s="118"/>
      <c r="AW52" s="118"/>
      <c r="AX52" s="118"/>
      <c r="AY52" s="118"/>
      <c r="BA52" s="517" t="s">
        <v>104</v>
      </c>
      <c r="BB52" s="518"/>
      <c r="BC52" s="518"/>
      <c r="BD52" s="518"/>
      <c r="BE52" s="518"/>
      <c r="BF52" s="518"/>
      <c r="BG52" s="518"/>
      <c r="BH52" s="518"/>
      <c r="BI52" s="518"/>
      <c r="BJ52" s="518"/>
      <c r="BK52" s="518"/>
      <c r="BL52" s="518"/>
      <c r="BM52" s="518"/>
      <c r="BN52" s="518"/>
      <c r="BO52" s="518"/>
      <c r="BP52" s="518"/>
      <c r="BQ52" s="518"/>
    </row>
    <row r="53" spans="1:69" s="119" customFormat="1" ht="14.1" customHeight="1">
      <c r="A53" s="81"/>
      <c r="B53" s="81">
        <v>1</v>
      </c>
      <c r="C53" s="81"/>
      <c r="D53" s="118"/>
      <c r="E53" s="118"/>
      <c r="F53" s="118"/>
      <c r="G53" s="118"/>
      <c r="H53" s="118"/>
      <c r="I53" s="118"/>
      <c r="J53" s="118"/>
      <c r="K53" s="118"/>
      <c r="L53" s="118"/>
      <c r="M53" s="118"/>
      <c r="N53" s="118"/>
      <c r="O53" s="118"/>
      <c r="P53" s="118"/>
      <c r="Q53" s="118"/>
      <c r="R53" s="118"/>
      <c r="S53" s="517" t="s">
        <v>105</v>
      </c>
      <c r="T53" s="518"/>
      <c r="U53" s="518"/>
      <c r="V53" s="518"/>
      <c r="W53" s="518"/>
      <c r="X53" s="518"/>
      <c r="Y53" s="518"/>
      <c r="Z53" s="518"/>
      <c r="AA53" s="518"/>
      <c r="AB53" s="518"/>
      <c r="AC53" s="518"/>
      <c r="AD53" s="518"/>
      <c r="AE53" s="518"/>
      <c r="AF53" s="518"/>
      <c r="AG53" s="518"/>
      <c r="AH53" s="518"/>
      <c r="AI53" s="518"/>
      <c r="AJ53" s="118"/>
      <c r="AK53" s="118"/>
      <c r="AL53" s="118"/>
      <c r="AM53" s="118"/>
      <c r="AN53" s="118"/>
      <c r="AO53" s="118"/>
      <c r="AP53" s="118"/>
      <c r="AQ53" s="118"/>
      <c r="AR53" s="118"/>
      <c r="AS53" s="118"/>
      <c r="AT53" s="118"/>
      <c r="AU53" s="118"/>
      <c r="AV53" s="118"/>
      <c r="AW53" s="118"/>
      <c r="AX53" s="118"/>
      <c r="AY53" s="118"/>
      <c r="BA53" s="517" t="s">
        <v>105</v>
      </c>
      <c r="BB53" s="518"/>
      <c r="BC53" s="518"/>
      <c r="BD53" s="518"/>
      <c r="BE53" s="518"/>
      <c r="BF53" s="518"/>
      <c r="BG53" s="518"/>
      <c r="BH53" s="518"/>
      <c r="BI53" s="518"/>
      <c r="BJ53" s="518"/>
      <c r="BK53" s="518"/>
      <c r="BL53" s="518"/>
      <c r="BM53" s="518"/>
      <c r="BN53" s="518"/>
      <c r="BO53" s="518"/>
      <c r="BP53" s="518"/>
      <c r="BQ53" s="518"/>
    </row>
    <row r="54" spans="1:69" s="119" customFormat="1" ht="14.1" customHeight="1">
      <c r="A54" s="81"/>
      <c r="B54" s="81">
        <v>1</v>
      </c>
      <c r="C54" s="81"/>
      <c r="D54" s="118"/>
      <c r="E54" s="118"/>
      <c r="F54" s="118"/>
      <c r="G54" s="118"/>
      <c r="H54" s="118"/>
      <c r="I54" s="118"/>
      <c r="J54" s="118"/>
      <c r="K54" s="118"/>
      <c r="L54" s="118"/>
      <c r="M54" s="118"/>
      <c r="N54" s="118"/>
      <c r="O54" s="118"/>
      <c r="P54" s="118"/>
      <c r="Q54" s="118"/>
      <c r="R54" s="118"/>
      <c r="S54" s="517" t="s">
        <v>106</v>
      </c>
      <c r="T54" s="518"/>
      <c r="U54" s="518"/>
      <c r="V54" s="518"/>
      <c r="W54" s="518"/>
      <c r="X54" s="518"/>
      <c r="Y54" s="518"/>
      <c r="Z54" s="518"/>
      <c r="AA54" s="518"/>
      <c r="AB54" s="518"/>
      <c r="AC54" s="518"/>
      <c r="AD54" s="518"/>
      <c r="AE54" s="518"/>
      <c r="AF54" s="518"/>
      <c r="AG54" s="518"/>
      <c r="AH54" s="518"/>
      <c r="AI54" s="518"/>
      <c r="AJ54" s="118"/>
      <c r="AK54" s="118"/>
      <c r="AL54" s="118"/>
      <c r="AM54" s="118"/>
      <c r="AN54" s="118"/>
      <c r="AO54" s="118"/>
      <c r="AP54" s="118"/>
      <c r="AQ54" s="118"/>
      <c r="AR54" s="118"/>
      <c r="AS54" s="118"/>
      <c r="AT54" s="118"/>
      <c r="AU54" s="118"/>
      <c r="AV54" s="118"/>
      <c r="AW54" s="118"/>
      <c r="AX54" s="118"/>
      <c r="AY54" s="118"/>
      <c r="BA54" s="517" t="s">
        <v>106</v>
      </c>
      <c r="BB54" s="518"/>
      <c r="BC54" s="518"/>
      <c r="BD54" s="518"/>
      <c r="BE54" s="518"/>
      <c r="BF54" s="518"/>
      <c r="BG54" s="518"/>
      <c r="BH54" s="518"/>
      <c r="BI54" s="518"/>
      <c r="BJ54" s="518"/>
      <c r="BK54" s="518"/>
      <c r="BL54" s="518"/>
      <c r="BM54" s="518"/>
      <c r="BN54" s="518"/>
      <c r="BO54" s="518"/>
      <c r="BP54" s="518"/>
      <c r="BQ54" s="518"/>
    </row>
    <row r="55" spans="1:69" s="119" customFormat="1" ht="14.1" customHeight="1">
      <c r="A55" s="81"/>
      <c r="B55" s="81">
        <v>1</v>
      </c>
      <c r="C55" s="81"/>
      <c r="D55" s="118"/>
      <c r="E55" s="118"/>
      <c r="F55" s="118"/>
      <c r="G55" s="118"/>
      <c r="H55" s="118"/>
      <c r="I55" s="118"/>
      <c r="J55" s="118"/>
      <c r="K55" s="118"/>
      <c r="L55" s="118"/>
      <c r="M55" s="118"/>
      <c r="N55" s="118"/>
      <c r="O55" s="118"/>
      <c r="P55" s="118"/>
      <c r="Q55" s="118"/>
      <c r="R55" s="118"/>
      <c r="S55" s="517"/>
      <c r="T55" s="518"/>
      <c r="U55" s="518"/>
      <c r="V55" s="518"/>
      <c r="W55" s="518"/>
      <c r="X55" s="518"/>
      <c r="Y55" s="518"/>
      <c r="Z55" s="518"/>
      <c r="AA55" s="518"/>
      <c r="AB55" s="518"/>
      <c r="AC55" s="518"/>
      <c r="AD55" s="518"/>
      <c r="AE55" s="518"/>
      <c r="AF55" s="518"/>
      <c r="AG55" s="518"/>
      <c r="AH55" s="518"/>
      <c r="AI55" s="518"/>
      <c r="AJ55" s="118"/>
      <c r="AK55" s="118"/>
      <c r="AL55" s="118"/>
      <c r="AM55" s="118"/>
      <c r="AN55" s="118"/>
      <c r="AO55" s="118"/>
      <c r="AP55" s="118"/>
      <c r="AQ55" s="118"/>
      <c r="AR55" s="118"/>
      <c r="AS55" s="118"/>
      <c r="AT55" s="118"/>
      <c r="AU55" s="118"/>
      <c r="AV55" s="118"/>
      <c r="AW55" s="118"/>
      <c r="AX55" s="118"/>
      <c r="AY55" s="118"/>
      <c r="BA55" s="517"/>
      <c r="BB55" s="518"/>
      <c r="BC55" s="518"/>
      <c r="BD55" s="518"/>
      <c r="BE55" s="518"/>
      <c r="BF55" s="518"/>
      <c r="BG55" s="518"/>
      <c r="BH55" s="518"/>
      <c r="BI55" s="518"/>
      <c r="BJ55" s="518"/>
      <c r="BK55" s="518"/>
      <c r="BL55" s="518"/>
      <c r="BM55" s="518"/>
      <c r="BN55" s="518"/>
      <c r="BO55" s="518"/>
      <c r="BP55" s="518"/>
      <c r="BQ55" s="518"/>
    </row>
    <row r="56" spans="1:69" s="103" customFormat="1" ht="14.1" customHeight="1">
      <c r="A56" s="81"/>
      <c r="B56" s="81">
        <v>1</v>
      </c>
      <c r="C56" s="81"/>
      <c r="D56" s="105"/>
      <c r="E56" s="105"/>
      <c r="F56" s="105"/>
      <c r="G56" s="105"/>
      <c r="H56" s="105"/>
      <c r="I56" s="105"/>
      <c r="J56" s="105"/>
      <c r="K56" s="105"/>
      <c r="L56" s="105"/>
      <c r="M56" s="105"/>
      <c r="N56" s="105"/>
      <c r="O56" s="105"/>
      <c r="P56" s="105"/>
      <c r="Q56" s="105"/>
      <c r="R56" s="105"/>
      <c r="S56" s="515" t="s">
        <v>107</v>
      </c>
      <c r="T56" s="516"/>
      <c r="U56" s="516"/>
      <c r="V56" s="516"/>
      <c r="W56" s="516"/>
      <c r="X56" s="516"/>
      <c r="Y56" s="516"/>
      <c r="Z56" s="516"/>
      <c r="AA56" s="516"/>
      <c r="AB56" s="516"/>
      <c r="AC56" s="516"/>
      <c r="AD56" s="516"/>
      <c r="AE56" s="516"/>
      <c r="AF56" s="516"/>
      <c r="AG56" s="516"/>
      <c r="AH56" s="516"/>
      <c r="AI56" s="516"/>
      <c r="AJ56" s="125"/>
      <c r="AK56" s="125"/>
      <c r="AL56" s="125"/>
      <c r="AM56" s="125"/>
      <c r="AN56" s="126"/>
      <c r="AO56" s="126"/>
      <c r="AP56" s="126"/>
      <c r="AQ56" s="126"/>
      <c r="AR56" s="127"/>
      <c r="AS56" s="127"/>
      <c r="AT56" s="127"/>
      <c r="AU56" s="127"/>
      <c r="AV56" s="127"/>
      <c r="AW56" s="105"/>
      <c r="AX56" s="105"/>
      <c r="AY56" s="105"/>
      <c r="BA56" s="515" t="s">
        <v>107</v>
      </c>
      <c r="BB56" s="516"/>
      <c r="BC56" s="516"/>
      <c r="BD56" s="516"/>
      <c r="BE56" s="516"/>
      <c r="BF56" s="516"/>
      <c r="BG56" s="516"/>
      <c r="BH56" s="516"/>
      <c r="BI56" s="516"/>
      <c r="BJ56" s="516"/>
      <c r="BK56" s="516"/>
      <c r="BL56" s="516"/>
      <c r="BM56" s="516"/>
      <c r="BN56" s="516"/>
      <c r="BO56" s="516"/>
      <c r="BP56" s="516"/>
      <c r="BQ56" s="516"/>
    </row>
    <row r="57" spans="1:69" s="103" customFormat="1" ht="14.1" customHeight="1">
      <c r="A57" s="81"/>
      <c r="B57" s="81">
        <v>1</v>
      </c>
      <c r="C57" s="81"/>
      <c r="D57" s="105"/>
      <c r="E57" s="105"/>
      <c r="F57" s="105"/>
      <c r="G57" s="105"/>
      <c r="H57" s="105"/>
      <c r="I57" s="105"/>
      <c r="J57" s="105"/>
      <c r="K57" s="105"/>
      <c r="L57" s="105"/>
      <c r="M57" s="105"/>
      <c r="N57" s="105"/>
      <c r="O57" s="105"/>
      <c r="P57" s="105"/>
      <c r="Q57" s="105"/>
      <c r="R57" s="105"/>
      <c r="S57" s="517" t="s">
        <v>108</v>
      </c>
      <c r="T57" s="518"/>
      <c r="U57" s="518"/>
      <c r="V57" s="518"/>
      <c r="W57" s="518"/>
      <c r="X57" s="518"/>
      <c r="Y57" s="518"/>
      <c r="Z57" s="518"/>
      <c r="AA57" s="518"/>
      <c r="AB57" s="518"/>
      <c r="AC57" s="518"/>
      <c r="AD57" s="518"/>
      <c r="AE57" s="518"/>
      <c r="AF57" s="518"/>
      <c r="AG57" s="518"/>
      <c r="AH57" s="518"/>
      <c r="AI57" s="518"/>
      <c r="AJ57" s="105"/>
      <c r="AK57" s="105"/>
      <c r="AL57" s="105"/>
      <c r="AM57" s="105"/>
      <c r="AN57" s="105"/>
      <c r="AO57" s="105"/>
      <c r="AP57" s="105"/>
      <c r="AQ57" s="105"/>
      <c r="AR57" s="105"/>
      <c r="AS57" s="105"/>
      <c r="AT57" s="105"/>
      <c r="AU57" s="105"/>
      <c r="AV57" s="105"/>
      <c r="AW57" s="105"/>
      <c r="AX57" s="105"/>
      <c r="AY57" s="105"/>
      <c r="BA57" s="517" t="s">
        <v>108</v>
      </c>
      <c r="BB57" s="518"/>
      <c r="BC57" s="518"/>
      <c r="BD57" s="518"/>
      <c r="BE57" s="518"/>
      <c r="BF57" s="518"/>
      <c r="BG57" s="518"/>
      <c r="BH57" s="518"/>
      <c r="BI57" s="518"/>
      <c r="BJ57" s="518"/>
      <c r="BK57" s="518"/>
      <c r="BL57" s="518"/>
      <c r="BM57" s="518"/>
      <c r="BN57" s="518"/>
      <c r="BO57" s="518"/>
      <c r="BP57" s="518"/>
      <c r="BQ57" s="518"/>
    </row>
    <row r="58" spans="1:69" s="103" customFormat="1" ht="14.1" customHeight="1">
      <c r="A58" s="81"/>
      <c r="B58" s="81">
        <v>1</v>
      </c>
      <c r="C58" s="81"/>
      <c r="D58" s="105"/>
      <c r="E58" s="105"/>
      <c r="F58" s="105"/>
      <c r="G58" s="105"/>
      <c r="H58" s="105"/>
      <c r="I58" s="105"/>
      <c r="J58" s="105"/>
      <c r="K58" s="105"/>
      <c r="L58" s="105"/>
      <c r="M58" s="105"/>
      <c r="N58" s="105"/>
      <c r="O58" s="105"/>
      <c r="P58" s="105"/>
      <c r="Q58" s="105"/>
      <c r="R58" s="105"/>
      <c r="S58" s="517" t="s">
        <v>133</v>
      </c>
      <c r="T58" s="518"/>
      <c r="U58" s="518"/>
      <c r="V58" s="518"/>
      <c r="W58" s="518"/>
      <c r="X58" s="518"/>
      <c r="Y58" s="518"/>
      <c r="Z58" s="518"/>
      <c r="AA58" s="518"/>
      <c r="AB58" s="518"/>
      <c r="AC58" s="518"/>
      <c r="AD58" s="518"/>
      <c r="AE58" s="518"/>
      <c r="AF58" s="518"/>
      <c r="AG58" s="518"/>
      <c r="AH58" s="518"/>
      <c r="AI58" s="518"/>
      <c r="AJ58" s="105"/>
      <c r="AK58" s="105"/>
      <c r="AL58" s="105"/>
      <c r="AM58" s="105"/>
      <c r="AN58" s="105"/>
      <c r="AO58" s="105"/>
      <c r="AP58" s="105"/>
      <c r="AQ58" s="105"/>
      <c r="AR58" s="105"/>
      <c r="AS58" s="105"/>
      <c r="AT58" s="105"/>
      <c r="AU58" s="105"/>
      <c r="AV58" s="105"/>
      <c r="AW58" s="105"/>
      <c r="AX58" s="105"/>
      <c r="AY58" s="105"/>
      <c r="BA58" s="517" t="s">
        <v>133</v>
      </c>
      <c r="BB58" s="518"/>
      <c r="BC58" s="518"/>
      <c r="BD58" s="518"/>
      <c r="BE58" s="518"/>
      <c r="BF58" s="518"/>
      <c r="BG58" s="518"/>
      <c r="BH58" s="518"/>
      <c r="BI58" s="518"/>
      <c r="BJ58" s="518"/>
      <c r="BK58" s="518"/>
      <c r="BL58" s="518"/>
      <c r="BM58" s="518"/>
      <c r="BN58" s="518"/>
      <c r="BO58" s="518"/>
      <c r="BP58" s="518"/>
      <c r="BQ58" s="518"/>
    </row>
    <row r="59" spans="1:69" s="103" customFormat="1" ht="14.1" customHeight="1">
      <c r="A59" s="81"/>
      <c r="B59" s="81"/>
      <c r="C59" s="81"/>
      <c r="D59" s="105"/>
      <c r="E59" s="105"/>
      <c r="F59" s="105"/>
      <c r="G59" s="105"/>
      <c r="H59" s="105"/>
      <c r="I59" s="105"/>
      <c r="J59" s="105"/>
      <c r="K59" s="105"/>
      <c r="L59" s="105"/>
      <c r="M59" s="105"/>
      <c r="N59" s="105"/>
      <c r="O59" s="105"/>
      <c r="P59" s="105"/>
      <c r="Q59" s="105"/>
      <c r="R59" s="105"/>
      <c r="S59" s="517" t="s">
        <v>258</v>
      </c>
      <c r="T59" s="518"/>
      <c r="U59" s="518"/>
      <c r="V59" s="518"/>
      <c r="W59" s="518"/>
      <c r="X59" s="518"/>
      <c r="Y59" s="518"/>
      <c r="Z59" s="518"/>
      <c r="AA59" s="518"/>
      <c r="AB59" s="518"/>
      <c r="AC59" s="518"/>
      <c r="AD59" s="518"/>
      <c r="AE59" s="518"/>
      <c r="AF59" s="518"/>
      <c r="AG59" s="518"/>
      <c r="AH59" s="518"/>
      <c r="AI59" s="518"/>
      <c r="AJ59" s="105"/>
      <c r="AK59" s="105"/>
      <c r="AL59" s="105"/>
      <c r="AM59" s="105"/>
      <c r="AN59" s="105"/>
      <c r="AO59" s="105"/>
      <c r="AP59" s="105"/>
      <c r="AQ59" s="105"/>
      <c r="AR59" s="105"/>
      <c r="AS59" s="105"/>
      <c r="AT59" s="105"/>
      <c r="AU59" s="105"/>
      <c r="AV59" s="105"/>
      <c r="AW59" s="105"/>
      <c r="AX59" s="105"/>
      <c r="AY59" s="105"/>
      <c r="BA59" s="122"/>
      <c r="BB59" s="121"/>
      <c r="BC59" s="121"/>
      <c r="BD59" s="121"/>
      <c r="BE59" s="121"/>
      <c r="BF59" s="121"/>
      <c r="BG59" s="121"/>
      <c r="BH59" s="121"/>
      <c r="BI59" s="121"/>
      <c r="BJ59" s="121"/>
      <c r="BK59" s="121"/>
      <c r="BL59" s="121"/>
      <c r="BM59" s="121"/>
      <c r="BN59" s="121"/>
      <c r="BO59" s="121"/>
      <c r="BP59" s="121"/>
      <c r="BQ59" s="121"/>
    </row>
    <row r="60" spans="1:69" s="119" customFormat="1" ht="14.1" customHeight="1">
      <c r="A60" s="81"/>
      <c r="B60" s="81">
        <v>1</v>
      </c>
      <c r="C60" s="81"/>
      <c r="D60" s="118"/>
      <c r="E60" s="118"/>
      <c r="F60" s="118"/>
      <c r="G60" s="118"/>
      <c r="H60" s="118"/>
      <c r="I60" s="118"/>
      <c r="J60" s="118"/>
      <c r="K60" s="118"/>
      <c r="L60" s="118"/>
      <c r="M60" s="118"/>
      <c r="N60" s="118"/>
      <c r="O60" s="118"/>
      <c r="P60" s="118"/>
      <c r="Q60" s="118"/>
      <c r="R60" s="118"/>
      <c r="S60" s="517"/>
      <c r="T60" s="518"/>
      <c r="U60" s="518"/>
      <c r="V60" s="518"/>
      <c r="W60" s="518"/>
      <c r="X60" s="518"/>
      <c r="Y60" s="518"/>
      <c r="Z60" s="518"/>
      <c r="AA60" s="518"/>
      <c r="AB60" s="518"/>
      <c r="AC60" s="518"/>
      <c r="AD60" s="518"/>
      <c r="AE60" s="518"/>
      <c r="AF60" s="518"/>
      <c r="AG60" s="518"/>
      <c r="AH60" s="518"/>
      <c r="AI60" s="518"/>
      <c r="AJ60" s="118"/>
      <c r="AK60" s="118"/>
      <c r="AL60" s="118"/>
      <c r="AM60" s="118"/>
      <c r="AN60" s="118"/>
      <c r="AO60" s="118"/>
      <c r="AP60" s="118"/>
      <c r="AQ60" s="118"/>
      <c r="AR60" s="118"/>
      <c r="AS60" s="118"/>
      <c r="AT60" s="118"/>
      <c r="AU60" s="118"/>
      <c r="AV60" s="118"/>
      <c r="AW60" s="118"/>
      <c r="AX60" s="118"/>
      <c r="AY60" s="118"/>
      <c r="BA60" s="517"/>
      <c r="BB60" s="518"/>
      <c r="BC60" s="518"/>
      <c r="BD60" s="518"/>
      <c r="BE60" s="518"/>
      <c r="BF60" s="518"/>
      <c r="BG60" s="518"/>
      <c r="BH60" s="518"/>
      <c r="BI60" s="518"/>
      <c r="BJ60" s="518"/>
      <c r="BK60" s="518"/>
      <c r="BL60" s="518"/>
      <c r="BM60" s="518"/>
      <c r="BN60" s="518"/>
      <c r="BO60" s="518"/>
      <c r="BP60" s="518"/>
      <c r="BQ60" s="518"/>
    </row>
    <row r="61" spans="1:69" s="103" customFormat="1" ht="14.1" customHeight="1">
      <c r="A61" s="81"/>
      <c r="B61" s="81">
        <v>1</v>
      </c>
      <c r="C61" s="81"/>
      <c r="D61" s="105"/>
      <c r="E61" s="105"/>
      <c r="F61" s="105"/>
      <c r="G61" s="105"/>
      <c r="H61" s="105"/>
      <c r="I61" s="105"/>
      <c r="J61" s="105"/>
      <c r="K61" s="105"/>
      <c r="L61" s="105"/>
      <c r="M61" s="105"/>
      <c r="N61" s="105"/>
      <c r="O61" s="105"/>
      <c r="P61" s="105"/>
      <c r="Q61" s="105"/>
      <c r="R61" s="105"/>
      <c r="S61" s="515" t="s">
        <v>109</v>
      </c>
      <c r="T61" s="516"/>
      <c r="U61" s="516"/>
      <c r="V61" s="516"/>
      <c r="W61" s="516"/>
      <c r="X61" s="516"/>
      <c r="Y61" s="516"/>
      <c r="Z61" s="516"/>
      <c r="AA61" s="516"/>
      <c r="AB61" s="516"/>
      <c r="AC61" s="516"/>
      <c r="AD61" s="516"/>
      <c r="AE61" s="516"/>
      <c r="AF61" s="516"/>
      <c r="AG61" s="516"/>
      <c r="AH61" s="516"/>
      <c r="AI61" s="516"/>
      <c r="AJ61" s="125"/>
      <c r="AK61" s="125"/>
      <c r="AL61" s="125"/>
      <c r="AM61" s="125"/>
      <c r="AN61" s="126"/>
      <c r="AO61" s="126"/>
      <c r="AP61" s="126"/>
      <c r="AQ61" s="126"/>
      <c r="AR61" s="127"/>
      <c r="AS61" s="127"/>
      <c r="AT61" s="127"/>
      <c r="AU61" s="127"/>
      <c r="AV61" s="127"/>
      <c r="AW61" s="105"/>
      <c r="AX61" s="105"/>
      <c r="AY61" s="105"/>
      <c r="BA61" s="515" t="s">
        <v>109</v>
      </c>
      <c r="BB61" s="516"/>
      <c r="BC61" s="516"/>
      <c r="BD61" s="516"/>
      <c r="BE61" s="516"/>
      <c r="BF61" s="516"/>
      <c r="BG61" s="516"/>
      <c r="BH61" s="516"/>
      <c r="BI61" s="516"/>
      <c r="BJ61" s="516"/>
      <c r="BK61" s="516"/>
      <c r="BL61" s="516"/>
      <c r="BM61" s="516"/>
      <c r="BN61" s="516"/>
      <c r="BO61" s="516"/>
      <c r="BP61" s="516"/>
      <c r="BQ61" s="516"/>
    </row>
    <row r="62" spans="1:69" s="119" customFormat="1" ht="14.1" customHeight="1">
      <c r="A62" s="81"/>
      <c r="B62" s="81">
        <v>1</v>
      </c>
      <c r="C62" s="81"/>
      <c r="D62" s="118"/>
      <c r="E62" s="118"/>
      <c r="F62" s="118"/>
      <c r="G62" s="118"/>
      <c r="H62" s="118"/>
      <c r="I62" s="118"/>
      <c r="J62" s="118"/>
      <c r="K62" s="118"/>
      <c r="L62" s="118"/>
      <c r="M62" s="118"/>
      <c r="N62" s="118"/>
      <c r="O62" s="118"/>
      <c r="P62" s="118"/>
      <c r="Q62" s="118"/>
      <c r="R62" s="118"/>
      <c r="S62" s="517" t="s">
        <v>255</v>
      </c>
      <c r="T62" s="518"/>
      <c r="U62" s="518"/>
      <c r="V62" s="518"/>
      <c r="W62" s="518"/>
      <c r="X62" s="518"/>
      <c r="Y62" s="518"/>
      <c r="Z62" s="518"/>
      <c r="AA62" s="518"/>
      <c r="AB62" s="518"/>
      <c r="AC62" s="518"/>
      <c r="AD62" s="518"/>
      <c r="AE62" s="518"/>
      <c r="AF62" s="518"/>
      <c r="AG62" s="518"/>
      <c r="AH62" s="518"/>
      <c r="AI62" s="518"/>
      <c r="AJ62" s="118"/>
      <c r="AK62" s="118"/>
      <c r="AL62" s="118"/>
      <c r="AM62" s="118"/>
      <c r="AN62" s="118"/>
      <c r="AO62" s="118"/>
      <c r="AP62" s="118"/>
      <c r="AQ62" s="118"/>
      <c r="AR62" s="118"/>
      <c r="AS62" s="118"/>
      <c r="AT62" s="118"/>
      <c r="AU62" s="118"/>
      <c r="AV62" s="118"/>
      <c r="AW62" s="118"/>
      <c r="AX62" s="118"/>
      <c r="AY62" s="118"/>
      <c r="BA62" s="517" t="s">
        <v>110</v>
      </c>
      <c r="BB62" s="518"/>
      <c r="BC62" s="518"/>
      <c r="BD62" s="518"/>
      <c r="BE62" s="518"/>
      <c r="BF62" s="518"/>
      <c r="BG62" s="518"/>
      <c r="BH62" s="518"/>
      <c r="BI62" s="518"/>
      <c r="BJ62" s="518"/>
      <c r="BK62" s="518"/>
      <c r="BL62" s="518"/>
      <c r="BM62" s="518"/>
      <c r="BN62" s="518"/>
      <c r="BO62" s="518"/>
      <c r="BP62" s="518"/>
      <c r="BQ62" s="518"/>
    </row>
    <row r="63" spans="1:69" s="119" customFormat="1" ht="14.1" customHeight="1">
      <c r="A63" s="81"/>
      <c r="B63" s="81">
        <v>1</v>
      </c>
      <c r="C63" s="81"/>
      <c r="D63" s="118"/>
      <c r="E63" s="118"/>
      <c r="F63" s="118"/>
      <c r="G63" s="118"/>
      <c r="H63" s="118"/>
      <c r="I63" s="118"/>
      <c r="J63" s="118"/>
      <c r="K63" s="118"/>
      <c r="L63" s="118"/>
      <c r="M63" s="118"/>
      <c r="N63" s="118"/>
      <c r="O63" s="118"/>
      <c r="P63" s="118"/>
      <c r="Q63" s="118"/>
      <c r="R63" s="118"/>
      <c r="S63" s="517"/>
      <c r="T63" s="518"/>
      <c r="U63" s="518"/>
      <c r="V63" s="518"/>
      <c r="W63" s="518"/>
      <c r="X63" s="518"/>
      <c r="Y63" s="518"/>
      <c r="Z63" s="518"/>
      <c r="AA63" s="518"/>
      <c r="AB63" s="518"/>
      <c r="AC63" s="518"/>
      <c r="AD63" s="518"/>
      <c r="AE63" s="518"/>
      <c r="AF63" s="518"/>
      <c r="AG63" s="518"/>
      <c r="AH63" s="518"/>
      <c r="AI63" s="518"/>
      <c r="AJ63" s="118"/>
      <c r="AK63" s="118"/>
      <c r="AL63" s="118"/>
      <c r="AM63" s="118"/>
      <c r="AN63" s="118"/>
      <c r="AO63" s="118"/>
      <c r="AP63" s="118"/>
      <c r="AQ63" s="118"/>
      <c r="AR63" s="118"/>
      <c r="AS63" s="118"/>
      <c r="AT63" s="118"/>
      <c r="AU63" s="118"/>
      <c r="AV63" s="118"/>
      <c r="AW63" s="118"/>
      <c r="AX63" s="118"/>
      <c r="AY63" s="118"/>
      <c r="BA63" s="517" t="s">
        <v>111</v>
      </c>
      <c r="BB63" s="518"/>
      <c r="BC63" s="518"/>
      <c r="BD63" s="518"/>
      <c r="BE63" s="518"/>
      <c r="BF63" s="518"/>
      <c r="BG63" s="518"/>
      <c r="BH63" s="518"/>
      <c r="BI63" s="518"/>
      <c r="BJ63" s="518"/>
      <c r="BK63" s="518"/>
      <c r="BL63" s="518"/>
      <c r="BM63" s="518"/>
      <c r="BN63" s="518"/>
      <c r="BO63" s="518"/>
      <c r="BP63" s="518"/>
      <c r="BQ63" s="518"/>
    </row>
    <row r="64" spans="1:69" s="119" customFormat="1" ht="14.1" customHeight="1">
      <c r="A64" s="81"/>
      <c r="B64" s="81">
        <v>1</v>
      </c>
      <c r="C64" s="81"/>
      <c r="D64" s="118"/>
      <c r="E64" s="118"/>
      <c r="F64" s="118"/>
      <c r="G64" s="118"/>
      <c r="H64" s="118"/>
      <c r="I64" s="118"/>
      <c r="J64" s="118"/>
      <c r="K64" s="118"/>
      <c r="L64" s="118"/>
      <c r="M64" s="118"/>
      <c r="N64" s="118"/>
      <c r="O64" s="118"/>
      <c r="P64" s="118"/>
      <c r="Q64" s="118"/>
      <c r="R64" s="118"/>
      <c r="S64" s="517"/>
      <c r="T64" s="518"/>
      <c r="U64" s="518"/>
      <c r="V64" s="518"/>
      <c r="W64" s="518"/>
      <c r="X64" s="518"/>
      <c r="Y64" s="518"/>
      <c r="Z64" s="518"/>
      <c r="AA64" s="518"/>
      <c r="AB64" s="518"/>
      <c r="AC64" s="518"/>
      <c r="AD64" s="518"/>
      <c r="AE64" s="518"/>
      <c r="AF64" s="518"/>
      <c r="AG64" s="518"/>
      <c r="AH64" s="518"/>
      <c r="AI64" s="518"/>
      <c r="AJ64" s="118"/>
      <c r="AK64" s="118"/>
      <c r="AL64" s="118"/>
      <c r="AM64" s="118"/>
      <c r="AN64" s="118"/>
      <c r="AO64" s="118"/>
      <c r="AP64" s="118"/>
      <c r="AQ64" s="118"/>
      <c r="AR64" s="118"/>
      <c r="AS64" s="118"/>
      <c r="AT64" s="118"/>
      <c r="AU64" s="118"/>
      <c r="AV64" s="118"/>
      <c r="AW64" s="118"/>
      <c r="AX64" s="118"/>
      <c r="AY64" s="118"/>
      <c r="BA64" s="517" t="s">
        <v>112</v>
      </c>
      <c r="BB64" s="518"/>
      <c r="BC64" s="518"/>
      <c r="BD64" s="518"/>
      <c r="BE64" s="518"/>
      <c r="BF64" s="518"/>
      <c r="BG64" s="518"/>
      <c r="BH64" s="518"/>
      <c r="BI64" s="518"/>
      <c r="BJ64" s="518"/>
      <c r="BK64" s="518"/>
      <c r="BL64" s="518"/>
      <c r="BM64" s="518"/>
      <c r="BN64" s="518"/>
      <c r="BO64" s="518"/>
      <c r="BP64" s="518"/>
      <c r="BQ64" s="518"/>
    </row>
    <row r="65" spans="1:73" s="119" customFormat="1" ht="13.5" customHeight="1">
      <c r="A65" s="81"/>
      <c r="B65" s="81">
        <v>0</v>
      </c>
      <c r="C65" s="81"/>
      <c r="BA65" s="132"/>
      <c r="BB65" s="132"/>
      <c r="BC65" s="132"/>
      <c r="BD65" s="132"/>
      <c r="BE65" s="132"/>
      <c r="BF65" s="132"/>
    </row>
    <row r="66" spans="1:73" s="103" customFormat="1" ht="13.5">
      <c r="A66" s="81"/>
      <c r="B66" s="81">
        <v>1</v>
      </c>
      <c r="C66" s="81"/>
      <c r="BA66" s="104"/>
      <c r="BB66" s="104"/>
      <c r="BC66" s="104"/>
      <c r="BD66" s="104"/>
      <c r="BE66" s="104"/>
      <c r="BF66" s="104"/>
    </row>
    <row r="67" spans="1:73" s="103" customFormat="1" ht="13.5">
      <c r="A67" s="81"/>
      <c r="B67" s="81">
        <v>1</v>
      </c>
      <c r="C67" s="81"/>
      <c r="BA67" s="104"/>
      <c r="BB67" s="104"/>
      <c r="BC67" s="104"/>
      <c r="BD67" s="104"/>
      <c r="BE67" s="104"/>
      <c r="BF67" s="104"/>
    </row>
    <row r="68" spans="1:73" s="119" customFormat="1" ht="14.1" customHeight="1">
      <c r="A68" s="81"/>
      <c r="B68" s="81"/>
      <c r="C68" s="81"/>
      <c r="D68" s="116"/>
      <c r="E68" s="117"/>
      <c r="F68" s="118"/>
      <c r="G68" s="117"/>
      <c r="H68" s="117"/>
      <c r="I68" s="117"/>
      <c r="J68" s="117"/>
      <c r="K68" s="117"/>
      <c r="L68" s="117"/>
      <c r="M68" s="117"/>
      <c r="N68" s="117"/>
      <c r="O68" s="117"/>
      <c r="P68" s="117"/>
      <c r="Q68" s="118"/>
      <c r="R68" s="118"/>
      <c r="S68" s="517" t="s">
        <v>96</v>
      </c>
      <c r="T68" s="518"/>
      <c r="U68" s="518"/>
      <c r="V68" s="518"/>
      <c r="W68" s="518"/>
      <c r="X68" s="518"/>
      <c r="Y68" s="518"/>
      <c r="Z68" s="518"/>
      <c r="AA68" s="518"/>
      <c r="AB68" s="518"/>
      <c r="AC68" s="518"/>
      <c r="AD68" s="518"/>
      <c r="AE68" s="518"/>
      <c r="AF68" s="518"/>
      <c r="AG68" s="518"/>
      <c r="AH68" s="518"/>
      <c r="AI68" s="518"/>
      <c r="AJ68" s="117"/>
      <c r="AK68" s="117"/>
      <c r="AL68" s="117"/>
      <c r="AM68" s="117"/>
      <c r="AN68" s="117"/>
      <c r="AO68" s="117"/>
      <c r="AP68" s="117"/>
      <c r="AQ68" s="117"/>
      <c r="AR68" s="117"/>
      <c r="AS68" s="117"/>
      <c r="AT68" s="117"/>
      <c r="AU68" s="117"/>
      <c r="AV68" s="117"/>
      <c r="AW68" s="117"/>
      <c r="AX68" s="117"/>
      <c r="AY68" s="117"/>
      <c r="BA68" s="529"/>
      <c r="BB68" s="529"/>
      <c r="BC68" s="529"/>
      <c r="BD68" s="529"/>
      <c r="BE68" s="529"/>
      <c r="BF68" s="529"/>
      <c r="BG68" s="529"/>
      <c r="BH68" s="529"/>
      <c r="BI68" s="529"/>
      <c r="BJ68" s="529"/>
      <c r="BK68" s="529"/>
      <c r="BL68" s="529"/>
      <c r="BM68" s="529"/>
      <c r="BN68" s="529"/>
      <c r="BO68" s="529"/>
      <c r="BP68" s="529"/>
      <c r="BQ68" s="529"/>
      <c r="BR68" s="71"/>
      <c r="BS68" s="71"/>
      <c r="BT68" s="71"/>
      <c r="BU68" s="71"/>
    </row>
    <row r="69" spans="1:73" s="103" customFormat="1" ht="13.5">
      <c r="A69" s="81"/>
      <c r="B69" s="81"/>
      <c r="C69" s="81"/>
      <c r="BA69" s="104"/>
      <c r="BB69" s="104"/>
      <c r="BC69" s="104"/>
      <c r="BD69" s="104"/>
      <c r="BE69" s="104"/>
      <c r="BF69" s="104"/>
    </row>
    <row r="70" spans="1:73" s="103" customFormat="1" ht="13.5">
      <c r="A70" s="81"/>
      <c r="B70" s="81"/>
      <c r="C70" s="81"/>
      <c r="BA70" s="104"/>
      <c r="BB70" s="104"/>
      <c r="BC70" s="104"/>
      <c r="BD70" s="104"/>
      <c r="BE70" s="104"/>
      <c r="BF70" s="104"/>
    </row>
    <row r="71" spans="1:73" s="103" customFormat="1" ht="13.5">
      <c r="A71" s="81"/>
      <c r="B71" s="81"/>
      <c r="C71" s="81"/>
      <c r="BA71" s="104"/>
      <c r="BB71" s="104"/>
      <c r="BC71" s="104"/>
      <c r="BD71" s="104"/>
      <c r="BE71" s="104"/>
      <c r="BF71" s="104"/>
    </row>
    <row r="72" spans="1:73" s="103" customFormat="1" ht="13.5">
      <c r="A72" s="81"/>
      <c r="B72" s="81"/>
      <c r="C72" s="81"/>
      <c r="BA72" s="104"/>
      <c r="BB72" s="104"/>
      <c r="BC72" s="104"/>
      <c r="BD72" s="104"/>
      <c r="BE72" s="104"/>
      <c r="BF72" s="104"/>
    </row>
    <row r="73" spans="1:73" s="103" customFormat="1" ht="13.5">
      <c r="A73" s="81"/>
      <c r="B73" s="81"/>
      <c r="C73" s="81"/>
      <c r="BA73" s="104"/>
      <c r="BB73" s="104"/>
      <c r="BC73" s="104"/>
      <c r="BD73" s="104"/>
      <c r="BE73" s="104"/>
      <c r="BF73" s="104"/>
    </row>
  </sheetData>
  <mergeCells count="93">
    <mergeCell ref="BA52:BQ52"/>
    <mergeCell ref="BA53:BQ53"/>
    <mergeCell ref="BA54:BQ54"/>
    <mergeCell ref="BA55:BQ55"/>
    <mergeCell ref="BA63:BQ63"/>
    <mergeCell ref="BA64:BQ64"/>
    <mergeCell ref="BA56:BQ56"/>
    <mergeCell ref="BA57:BQ57"/>
    <mergeCell ref="BA58:BQ58"/>
    <mergeCell ref="BA60:BQ60"/>
    <mergeCell ref="BA61:BQ61"/>
    <mergeCell ref="BA62:BQ62"/>
    <mergeCell ref="BA51:BQ51"/>
    <mergeCell ref="BA41:BQ41"/>
    <mergeCell ref="BA42:BQ42"/>
    <mergeCell ref="BA43:BQ43"/>
    <mergeCell ref="BA44:BQ44"/>
    <mergeCell ref="BA45:BQ45"/>
    <mergeCell ref="BA46:BQ46"/>
    <mergeCell ref="BA47:BQ47"/>
    <mergeCell ref="S68:AI68"/>
    <mergeCell ref="BA35:BQ35"/>
    <mergeCell ref="BA36:BQ36"/>
    <mergeCell ref="BA68:BQ68"/>
    <mergeCell ref="BC5:BH5"/>
    <mergeCell ref="S52:AI52"/>
    <mergeCell ref="S54:AI54"/>
    <mergeCell ref="AJ34:AY34"/>
    <mergeCell ref="S22:U22"/>
    <mergeCell ref="S28:AL28"/>
    <mergeCell ref="BA37:BQ37"/>
    <mergeCell ref="BA38:BQ38"/>
    <mergeCell ref="BA40:BQ40"/>
    <mergeCell ref="K5:AF5"/>
    <mergeCell ref="BA48:BQ48"/>
    <mergeCell ref="BA49:BQ49"/>
    <mergeCell ref="AP25:AW25"/>
    <mergeCell ref="AP26:AW26"/>
    <mergeCell ref="D9:AY9"/>
    <mergeCell ref="L21:Q21"/>
    <mergeCell ref="L22:Q22"/>
    <mergeCell ref="S21:AX21"/>
    <mergeCell ref="E16:AX17"/>
    <mergeCell ref="D14:G14"/>
    <mergeCell ref="H14:K14"/>
    <mergeCell ref="AJ14:AQ14"/>
    <mergeCell ref="AR14:AY14"/>
    <mergeCell ref="E6:AX6"/>
    <mergeCell ref="T12:AJ12"/>
    <mergeCell ref="P14:S14"/>
    <mergeCell ref="BA3:BF3"/>
    <mergeCell ref="E3:AX4"/>
    <mergeCell ref="S63:AI63"/>
    <mergeCell ref="S64:AI64"/>
    <mergeCell ref="S51:AI51"/>
    <mergeCell ref="S56:AI56"/>
    <mergeCell ref="S55:AI55"/>
    <mergeCell ref="S57:AI57"/>
    <mergeCell ref="S61:AI61"/>
    <mergeCell ref="S53:AI53"/>
    <mergeCell ref="S60:AI60"/>
    <mergeCell ref="S62:AI62"/>
    <mergeCell ref="S58:AI58"/>
    <mergeCell ref="S59:AI59"/>
    <mergeCell ref="S35:AI35"/>
    <mergeCell ref="S49:AI49"/>
    <mergeCell ref="S36:AI36"/>
    <mergeCell ref="S40:AI40"/>
    <mergeCell ref="S46:AI46"/>
    <mergeCell ref="S41:AI41"/>
    <mergeCell ref="S44:AI44"/>
    <mergeCell ref="S47:AI47"/>
    <mergeCell ref="S48:AI48"/>
    <mergeCell ref="S45:AI45"/>
    <mergeCell ref="S42:AI42"/>
    <mergeCell ref="S43:AI43"/>
    <mergeCell ref="S38:AI38"/>
    <mergeCell ref="V31:AI32"/>
    <mergeCell ref="L23:Q23"/>
    <mergeCell ref="L24:Q24"/>
    <mergeCell ref="AF14:AI14"/>
    <mergeCell ref="L14:O14"/>
    <mergeCell ref="S29:AK29"/>
    <mergeCell ref="T14:W14"/>
    <mergeCell ref="X14:AA14"/>
    <mergeCell ref="AB14:AE14"/>
    <mergeCell ref="E18:AX19"/>
    <mergeCell ref="L29:Q29"/>
    <mergeCell ref="L28:Q28"/>
    <mergeCell ref="S24:Y24"/>
    <mergeCell ref="S25:Y25"/>
    <mergeCell ref="S26:Y26"/>
    <mergeCell ref="AP24:AW24"/>
  </mergeCells>
  <phoneticPr fontId="3" type="noConversion"/>
  <printOptions horizontalCentered="1" verticalCentered="1"/>
  <pageMargins left="0.59055118110236227" right="0.39370078740157483" top="0.51181102362204722" bottom="0.51181102362204722" header="0.31496062992125984" footer="0.31496062992125984"/>
  <pageSetup paperSize="9" orientation="landscape" r:id="rId1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60311" r:id="rId4" name="Option Button 919">
              <controlPr defaultSize="0" autoFill="0" autoLine="0" autoPict="0" macro="[0]!출력">
                <anchor moveWithCells="1">
                  <from>
                    <xdr:col>1</xdr:col>
                    <xdr:colOff>247650</xdr:colOff>
                    <xdr:row>0</xdr:row>
                    <xdr:rowOff>28575</xdr:rowOff>
                  </from>
                  <to>
                    <xdr:col>1</xdr:col>
                    <xdr:colOff>733425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0312" r:id="rId5" name="Option Button 920">
              <controlPr defaultSize="0" autoFill="0" autoLine="0" autoPict="0" macro="[0]!Module2.모두">
                <anchor moveWithCells="1">
                  <from>
                    <xdr:col>2</xdr:col>
                    <xdr:colOff>152400</xdr:colOff>
                    <xdr:row>0</xdr:row>
                    <xdr:rowOff>0</xdr:rowOff>
                  </from>
                  <to>
                    <xdr:col>2</xdr:col>
                    <xdr:colOff>638175</xdr:colOff>
                    <xdr:row>0</xdr:row>
                    <xdr:rowOff>361950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2"/>
  <dimension ref="A1:W136"/>
  <sheetViews>
    <sheetView view="pageBreakPreview" topLeftCell="A102" zoomScale="85" zoomScaleNormal="70" zoomScaleSheetLayoutView="85" workbookViewId="0">
      <selection activeCell="K6" sqref="K6:R7"/>
    </sheetView>
  </sheetViews>
  <sheetFormatPr defaultColWidth="6.21875" defaultRowHeight="26.25" customHeight="1"/>
  <cols>
    <col min="1" max="3" width="8.88671875" style="81" customWidth="1"/>
    <col min="4" max="8" width="6.21875" style="314" customWidth="1"/>
    <col min="9" max="9" width="17.77734375" style="314" customWidth="1"/>
    <col min="10" max="10" width="6.21875" style="314" hidden="1" customWidth="1"/>
    <col min="11" max="12" width="6.21875" style="314" customWidth="1"/>
    <col min="13" max="13" width="6.88671875" style="314" customWidth="1"/>
    <col min="14" max="17" width="6.21875" style="314" customWidth="1"/>
    <col min="18" max="18" width="20.88671875" style="314" customWidth="1"/>
    <col min="19" max="22" width="6.21875" style="1" customWidth="1"/>
    <col min="23" max="23" width="12.5546875" style="1" customWidth="1"/>
    <col min="24" max="40" width="6.21875" style="1"/>
    <col min="41" max="41" width="2" style="1" customWidth="1"/>
    <col min="42" max="16384" width="6.21875" style="1"/>
  </cols>
  <sheetData>
    <row r="1" spans="1:23" ht="32.25" customHeight="1">
      <c r="A1" s="81">
        <v>1</v>
      </c>
      <c r="B1" s="81">
        <v>1</v>
      </c>
    </row>
    <row r="2" spans="1:23" ht="26.25" customHeight="1">
      <c r="A2" s="144" t="s">
        <v>247</v>
      </c>
      <c r="B2" s="81">
        <v>1</v>
      </c>
    </row>
    <row r="3" spans="1:23" ht="26.25" customHeight="1">
      <c r="B3" s="81">
        <v>1</v>
      </c>
    </row>
    <row r="4" spans="1:23" ht="26.25" customHeight="1">
      <c r="B4" s="81">
        <v>1</v>
      </c>
    </row>
    <row r="5" spans="1:23" ht="26.25" customHeight="1">
      <c r="B5" s="81">
        <v>1</v>
      </c>
    </row>
    <row r="6" spans="1:23" ht="26.25" customHeight="1">
      <c r="B6" s="81">
        <v>1</v>
      </c>
      <c r="K6" s="540" t="s">
        <v>17</v>
      </c>
      <c r="L6" s="540"/>
      <c r="M6" s="540"/>
      <c r="N6" s="540"/>
      <c r="O6" s="540"/>
      <c r="P6" s="540"/>
      <c r="Q6" s="540"/>
      <c r="R6" s="540"/>
    </row>
    <row r="7" spans="1:23" ht="26.25" customHeight="1" thickBot="1">
      <c r="B7" s="81">
        <v>1</v>
      </c>
      <c r="K7" s="541"/>
      <c r="L7" s="541"/>
      <c r="M7" s="541"/>
      <c r="N7" s="541"/>
      <c r="O7" s="541"/>
      <c r="P7" s="541"/>
      <c r="Q7" s="541"/>
      <c r="R7" s="541"/>
    </row>
    <row r="8" spans="1:23" ht="26.25" customHeight="1" thickTop="1">
      <c r="B8" s="81">
        <v>1</v>
      </c>
      <c r="K8" s="315"/>
      <c r="L8" s="315"/>
      <c r="M8" s="315"/>
      <c r="N8" s="315"/>
      <c r="O8" s="315"/>
      <c r="P8" s="315"/>
      <c r="Q8" s="315"/>
      <c r="R8" s="315"/>
    </row>
    <row r="9" spans="1:23" ht="26.25" customHeight="1">
      <c r="B9" s="81">
        <v>1</v>
      </c>
      <c r="K9" s="316"/>
      <c r="L9" s="316"/>
      <c r="M9" s="316"/>
      <c r="N9" s="316"/>
      <c r="O9" s="316"/>
      <c r="P9" s="316"/>
      <c r="Q9" s="316"/>
      <c r="R9" s="316"/>
    </row>
    <row r="10" spans="1:23" ht="26.25" customHeight="1">
      <c r="B10" s="81">
        <v>1</v>
      </c>
      <c r="P10" s="536" t="s">
        <v>131</v>
      </c>
      <c r="Q10" s="536"/>
      <c r="R10" s="536"/>
    </row>
    <row r="11" spans="1:23" ht="26.25" customHeight="1">
      <c r="B11" s="81">
        <v>1</v>
      </c>
      <c r="P11" s="536" t="s">
        <v>122</v>
      </c>
      <c r="Q11" s="536"/>
      <c r="R11" s="536"/>
      <c r="U11" s="535"/>
      <c r="V11" s="535"/>
      <c r="W11" s="535"/>
    </row>
    <row r="12" spans="1:23" ht="26.25" customHeight="1">
      <c r="B12" s="81">
        <v>1</v>
      </c>
      <c r="P12" s="536"/>
      <c r="Q12" s="536"/>
      <c r="R12" s="536"/>
    </row>
    <row r="13" spans="1:23" ht="26.25" customHeight="1">
      <c r="B13" s="81">
        <v>1</v>
      </c>
      <c r="P13" s="536"/>
      <c r="Q13" s="536"/>
      <c r="R13" s="536"/>
    </row>
    <row r="14" spans="1:23" ht="26.25" customHeight="1">
      <c r="B14" s="81">
        <v>1</v>
      </c>
      <c r="P14" s="536"/>
      <c r="Q14" s="536"/>
      <c r="R14" s="536"/>
      <c r="U14" s="2"/>
    </row>
    <row r="15" spans="1:23" ht="26.25" customHeight="1">
      <c r="B15" s="81">
        <v>1</v>
      </c>
      <c r="P15" s="536"/>
      <c r="Q15" s="536"/>
      <c r="R15" s="536"/>
    </row>
    <row r="16" spans="1:23" ht="26.25" customHeight="1">
      <c r="B16" s="81">
        <v>1</v>
      </c>
      <c r="P16" s="536"/>
      <c r="Q16" s="536"/>
      <c r="R16" s="536"/>
    </row>
    <row r="17" spans="2:18" ht="26.25" customHeight="1">
      <c r="B17" s="81">
        <v>1</v>
      </c>
      <c r="P17" s="536"/>
      <c r="Q17" s="536"/>
      <c r="R17" s="536"/>
    </row>
    <row r="18" spans="2:18" ht="26.25" customHeight="1">
      <c r="B18" s="81">
        <v>1</v>
      </c>
      <c r="P18" s="536"/>
      <c r="Q18" s="536"/>
      <c r="R18" s="536"/>
    </row>
    <row r="19" spans="2:18" ht="26.25" customHeight="1">
      <c r="B19" s="81">
        <v>1</v>
      </c>
      <c r="P19" s="539" t="str">
        <f>DB!E5</f>
        <v>광 양 시</v>
      </c>
      <c r="Q19" s="539"/>
      <c r="R19" s="539"/>
    </row>
    <row r="20" spans="2:18" ht="26.25" customHeight="1">
      <c r="B20" s="81">
        <v>1</v>
      </c>
      <c r="P20" s="317"/>
      <c r="Q20" s="317"/>
      <c r="R20" s="317"/>
    </row>
    <row r="21" spans="2:18" ht="26.25" customHeight="1">
      <c r="B21" s="81">
        <v>1</v>
      </c>
      <c r="P21" s="317"/>
      <c r="Q21" s="317"/>
      <c r="R21" s="317"/>
    </row>
    <row r="22" spans="2:18" ht="26.25" customHeight="1">
      <c r="B22" s="81">
        <v>1</v>
      </c>
    </row>
    <row r="23" spans="2:18" ht="26.25" customHeight="1">
      <c r="B23" s="81">
        <v>1</v>
      </c>
    </row>
    <row r="24" spans="2:18" ht="26.25" customHeight="1">
      <c r="B24" s="81">
        <v>1</v>
      </c>
    </row>
    <row r="25" spans="2:18" ht="26.25" customHeight="1">
      <c r="B25" s="81">
        <v>1</v>
      </c>
    </row>
    <row r="26" spans="2:18" ht="26.25" customHeight="1">
      <c r="B26" s="81">
        <v>1</v>
      </c>
      <c r="K26" s="540" t="s">
        <v>18</v>
      </c>
      <c r="L26" s="540"/>
      <c r="M26" s="540"/>
      <c r="N26" s="540"/>
      <c r="O26" s="540"/>
      <c r="P26" s="540"/>
      <c r="Q26" s="540"/>
      <c r="R26" s="540"/>
    </row>
    <row r="27" spans="2:18" ht="26.25" customHeight="1" thickBot="1">
      <c r="B27" s="81">
        <v>1</v>
      </c>
      <c r="K27" s="541"/>
      <c r="L27" s="541"/>
      <c r="M27" s="541"/>
      <c r="N27" s="541"/>
      <c r="O27" s="541"/>
      <c r="P27" s="541"/>
      <c r="Q27" s="541"/>
      <c r="R27" s="541"/>
    </row>
    <row r="28" spans="2:18" ht="26.25" customHeight="1" thickTop="1">
      <c r="B28" s="81">
        <v>1</v>
      </c>
      <c r="K28" s="537">
        <f>K8</f>
        <v>0</v>
      </c>
      <c r="L28" s="537"/>
      <c r="M28" s="537"/>
      <c r="N28" s="537"/>
      <c r="O28" s="537"/>
      <c r="P28" s="537"/>
      <c r="Q28" s="537"/>
      <c r="R28" s="537"/>
    </row>
    <row r="29" spans="2:18" ht="26.25" customHeight="1">
      <c r="B29" s="81">
        <v>1</v>
      </c>
      <c r="K29" s="538"/>
      <c r="L29" s="538"/>
      <c r="M29" s="538"/>
      <c r="N29" s="538"/>
      <c r="O29" s="538"/>
      <c r="P29" s="538"/>
      <c r="Q29" s="538"/>
      <c r="R29" s="538"/>
    </row>
    <row r="30" spans="2:18" ht="26.25" customHeight="1">
      <c r="B30" s="81">
        <v>1</v>
      </c>
      <c r="P30" s="536" t="s">
        <v>22</v>
      </c>
      <c r="Q30" s="536"/>
      <c r="R30" s="536"/>
    </row>
    <row r="31" spans="2:18" ht="26.25" customHeight="1">
      <c r="B31" s="81">
        <v>1</v>
      </c>
      <c r="P31" s="536" t="s">
        <v>236</v>
      </c>
      <c r="Q31" s="536"/>
      <c r="R31" s="536"/>
    </row>
    <row r="32" spans="2:18" ht="26.25" customHeight="1">
      <c r="B32" s="81">
        <v>1</v>
      </c>
      <c r="P32" s="536" t="s">
        <v>237</v>
      </c>
      <c r="Q32" s="536"/>
      <c r="R32" s="536"/>
    </row>
    <row r="33" spans="2:18" ht="26.25" customHeight="1">
      <c r="B33" s="81">
        <v>1</v>
      </c>
      <c r="P33" s="536"/>
      <c r="Q33" s="536"/>
      <c r="R33" s="536"/>
    </row>
    <row r="34" spans="2:18" ht="26.25" customHeight="1">
      <c r="B34" s="81">
        <v>1</v>
      </c>
      <c r="P34" s="536"/>
      <c r="Q34" s="536"/>
      <c r="R34" s="536"/>
    </row>
    <row r="35" spans="2:18" ht="26.25" customHeight="1">
      <c r="B35" s="81">
        <v>1</v>
      </c>
      <c r="P35" s="536"/>
      <c r="Q35" s="536"/>
      <c r="R35" s="536"/>
    </row>
    <row r="36" spans="2:18" ht="26.25" customHeight="1">
      <c r="B36" s="81">
        <v>1</v>
      </c>
      <c r="P36" s="536"/>
      <c r="Q36" s="536"/>
      <c r="R36" s="536"/>
    </row>
    <row r="37" spans="2:18" ht="26.25" customHeight="1">
      <c r="B37" s="81">
        <v>1</v>
      </c>
      <c r="P37" s="536"/>
      <c r="Q37" s="536"/>
      <c r="R37" s="536"/>
    </row>
    <row r="38" spans="2:18" ht="26.25" customHeight="1">
      <c r="B38" s="81">
        <v>1</v>
      </c>
      <c r="P38" s="536"/>
      <c r="Q38" s="536"/>
      <c r="R38" s="536"/>
    </row>
    <row r="39" spans="2:18" ht="26.25" customHeight="1">
      <c r="B39" s="81">
        <v>1</v>
      </c>
      <c r="P39" s="539" t="str">
        <f>P19</f>
        <v>광 양 시</v>
      </c>
      <c r="Q39" s="539"/>
      <c r="R39" s="539"/>
    </row>
    <row r="40" spans="2:18" ht="26.25" customHeight="1">
      <c r="B40" s="81">
        <v>1</v>
      </c>
      <c r="P40" s="317"/>
      <c r="Q40" s="317"/>
      <c r="R40" s="317"/>
    </row>
    <row r="41" spans="2:18" ht="26.25" customHeight="1">
      <c r="B41" s="81">
        <v>1</v>
      </c>
      <c r="P41" s="317"/>
      <c r="Q41" s="317"/>
      <c r="R41" s="317"/>
    </row>
    <row r="42" spans="2:18" ht="26.25" customHeight="1">
      <c r="B42" s="81">
        <v>1</v>
      </c>
    </row>
    <row r="43" spans="2:18" ht="26.25" customHeight="1">
      <c r="B43" s="81">
        <v>1</v>
      </c>
    </row>
    <row r="44" spans="2:18" ht="26.25" customHeight="1">
      <c r="B44" s="81">
        <v>1</v>
      </c>
    </row>
    <row r="45" spans="2:18" ht="26.25" customHeight="1">
      <c r="B45" s="81">
        <v>1</v>
      </c>
    </row>
    <row r="46" spans="2:18" ht="26.25" customHeight="1">
      <c r="B46" s="81">
        <v>1</v>
      </c>
      <c r="K46" s="540" t="s">
        <v>19</v>
      </c>
      <c r="L46" s="540"/>
      <c r="M46" s="540"/>
      <c r="N46" s="540"/>
      <c r="O46" s="540"/>
      <c r="P46" s="540"/>
      <c r="Q46" s="540"/>
      <c r="R46" s="540"/>
    </row>
    <row r="47" spans="2:18" ht="26.25" customHeight="1" thickBot="1">
      <c r="B47" s="81">
        <v>1</v>
      </c>
      <c r="K47" s="541"/>
      <c r="L47" s="541"/>
      <c r="M47" s="541"/>
      <c r="N47" s="541"/>
      <c r="O47" s="541"/>
      <c r="P47" s="541"/>
      <c r="Q47" s="541"/>
      <c r="R47" s="541"/>
    </row>
    <row r="48" spans="2:18" ht="26.25" customHeight="1" thickTop="1">
      <c r="B48" s="81">
        <v>1</v>
      </c>
      <c r="K48" s="537">
        <f>K8</f>
        <v>0</v>
      </c>
      <c r="L48" s="537"/>
      <c r="M48" s="537"/>
      <c r="N48" s="537"/>
      <c r="O48" s="537"/>
      <c r="P48" s="537"/>
      <c r="Q48" s="537"/>
      <c r="R48" s="537"/>
    </row>
    <row r="49" spans="2:23" ht="26.25" customHeight="1">
      <c r="B49" s="81">
        <v>1</v>
      </c>
      <c r="K49" s="538"/>
      <c r="L49" s="538"/>
      <c r="M49" s="538"/>
      <c r="N49" s="538"/>
      <c r="O49" s="538"/>
      <c r="P49" s="538"/>
      <c r="Q49" s="538"/>
      <c r="R49" s="538"/>
    </row>
    <row r="50" spans="2:23" ht="26.25" customHeight="1">
      <c r="B50" s="81">
        <v>1</v>
      </c>
      <c r="P50" s="536" t="s">
        <v>240</v>
      </c>
      <c r="Q50" s="536"/>
      <c r="R50" s="536"/>
      <c r="W50" s="1" t="s">
        <v>238</v>
      </c>
    </row>
    <row r="51" spans="2:23" ht="26.25" customHeight="1">
      <c r="B51" s="81">
        <v>1</v>
      </c>
      <c r="P51" s="536"/>
      <c r="Q51" s="536"/>
      <c r="R51" s="536"/>
      <c r="W51" s="1" t="s">
        <v>239</v>
      </c>
    </row>
    <row r="52" spans="2:23" ht="26.25" customHeight="1">
      <c r="B52" s="81">
        <v>1</v>
      </c>
      <c r="P52" s="536"/>
      <c r="Q52" s="536"/>
      <c r="R52" s="536"/>
      <c r="W52" s="1" t="s">
        <v>240</v>
      </c>
    </row>
    <row r="53" spans="2:23" ht="26.25" customHeight="1">
      <c r="B53" s="81">
        <v>1</v>
      </c>
      <c r="P53" s="542"/>
      <c r="Q53" s="542"/>
      <c r="R53" s="542"/>
    </row>
    <row r="54" spans="2:23" ht="26.25" customHeight="1">
      <c r="B54" s="81">
        <v>1</v>
      </c>
      <c r="P54" s="536"/>
      <c r="Q54" s="536"/>
      <c r="R54" s="536"/>
    </row>
    <row r="55" spans="2:23" ht="26.25" customHeight="1">
      <c r="B55" s="81">
        <v>1</v>
      </c>
      <c r="P55" s="536"/>
      <c r="Q55" s="536"/>
      <c r="R55" s="536"/>
    </row>
    <row r="56" spans="2:23" ht="26.25" customHeight="1">
      <c r="B56" s="81">
        <v>1</v>
      </c>
      <c r="P56" s="536"/>
      <c r="Q56" s="536"/>
      <c r="R56" s="536"/>
    </row>
    <row r="57" spans="2:23" ht="26.25" customHeight="1">
      <c r="B57" s="81">
        <v>1</v>
      </c>
      <c r="P57" s="536"/>
      <c r="Q57" s="536"/>
      <c r="R57" s="536"/>
    </row>
    <row r="58" spans="2:23" ht="26.25" customHeight="1">
      <c r="B58" s="81">
        <v>1</v>
      </c>
      <c r="P58" s="536"/>
      <c r="Q58" s="536"/>
      <c r="R58" s="536"/>
    </row>
    <row r="59" spans="2:23" ht="26.25" customHeight="1">
      <c r="B59" s="81">
        <v>1</v>
      </c>
      <c r="P59" s="539" t="str">
        <f>P39</f>
        <v>광 양 시</v>
      </c>
      <c r="Q59" s="539"/>
      <c r="R59" s="539"/>
    </row>
    <row r="60" spans="2:23" ht="26.25" customHeight="1">
      <c r="B60" s="81">
        <v>1</v>
      </c>
      <c r="P60" s="317"/>
      <c r="Q60" s="317"/>
      <c r="R60" s="317"/>
    </row>
    <row r="61" spans="2:23" ht="26.25" customHeight="1">
      <c r="B61" s="81">
        <v>1</v>
      </c>
      <c r="P61" s="317"/>
      <c r="Q61" s="317"/>
      <c r="R61" s="317"/>
    </row>
    <row r="62" spans="2:23" ht="26.25" customHeight="1">
      <c r="B62" s="81">
        <v>1</v>
      </c>
    </row>
    <row r="63" spans="2:23" ht="26.25" customHeight="1">
      <c r="B63" s="81">
        <v>1</v>
      </c>
    </row>
    <row r="64" spans="2:23" ht="26.25" customHeight="1">
      <c r="B64" s="81">
        <v>1</v>
      </c>
    </row>
    <row r="65" spans="2:18" ht="26.25" customHeight="1">
      <c r="B65" s="81">
        <v>1</v>
      </c>
    </row>
    <row r="66" spans="2:18" ht="26.25" customHeight="1">
      <c r="B66" s="81">
        <v>1</v>
      </c>
      <c r="K66" s="540" t="s">
        <v>37</v>
      </c>
      <c r="L66" s="540"/>
      <c r="M66" s="540"/>
      <c r="N66" s="540"/>
      <c r="O66" s="540"/>
      <c r="P66" s="540"/>
      <c r="Q66" s="540"/>
      <c r="R66" s="540"/>
    </row>
    <row r="67" spans="2:18" ht="26.25" customHeight="1" thickBot="1">
      <c r="B67" s="81">
        <v>1</v>
      </c>
      <c r="K67" s="541"/>
      <c r="L67" s="541"/>
      <c r="M67" s="541"/>
      <c r="N67" s="541"/>
      <c r="O67" s="541"/>
      <c r="P67" s="541"/>
      <c r="Q67" s="541"/>
      <c r="R67" s="541"/>
    </row>
    <row r="68" spans="2:18" ht="26.25" customHeight="1" thickTop="1">
      <c r="B68" s="81">
        <v>1</v>
      </c>
      <c r="K68" s="537"/>
      <c r="L68" s="537"/>
      <c r="M68" s="537"/>
      <c r="N68" s="537"/>
      <c r="O68" s="537"/>
      <c r="P68" s="537"/>
      <c r="Q68" s="537"/>
      <c r="R68" s="537"/>
    </row>
    <row r="69" spans="2:18" ht="26.25" customHeight="1">
      <c r="B69" s="81">
        <v>1</v>
      </c>
      <c r="K69" s="538"/>
      <c r="L69" s="538"/>
      <c r="M69" s="538"/>
      <c r="N69" s="538"/>
      <c r="O69" s="538"/>
      <c r="P69" s="538"/>
      <c r="Q69" s="538"/>
      <c r="R69" s="538"/>
    </row>
    <row r="70" spans="2:18" ht="26.25" customHeight="1">
      <c r="B70" s="81">
        <v>1</v>
      </c>
      <c r="P70" s="536" t="s">
        <v>35</v>
      </c>
      <c r="Q70" s="536"/>
      <c r="R70" s="536"/>
    </row>
    <row r="71" spans="2:18" ht="26.25" customHeight="1">
      <c r="B71" s="81">
        <v>1</v>
      </c>
      <c r="P71" s="536" t="s">
        <v>74</v>
      </c>
      <c r="Q71" s="536"/>
      <c r="R71" s="536"/>
    </row>
    <row r="72" spans="2:18" ht="26.25" customHeight="1">
      <c r="B72" s="81">
        <v>1</v>
      </c>
      <c r="P72" s="536" t="s">
        <v>38</v>
      </c>
      <c r="Q72" s="536"/>
      <c r="R72" s="536"/>
    </row>
    <row r="73" spans="2:18" ht="26.25" customHeight="1">
      <c r="B73" s="81">
        <v>1</v>
      </c>
      <c r="P73" s="536"/>
      <c r="Q73" s="536"/>
      <c r="R73" s="536"/>
    </row>
    <row r="74" spans="2:18" ht="26.25" customHeight="1">
      <c r="B74" s="81">
        <v>1</v>
      </c>
      <c r="P74" s="536"/>
      <c r="Q74" s="536"/>
      <c r="R74" s="536"/>
    </row>
    <row r="75" spans="2:18" ht="26.25" customHeight="1">
      <c r="B75" s="81">
        <v>1</v>
      </c>
      <c r="P75" s="536"/>
      <c r="Q75" s="536"/>
      <c r="R75" s="536"/>
    </row>
    <row r="76" spans="2:18" ht="26.25" customHeight="1">
      <c r="B76" s="81">
        <v>1</v>
      </c>
      <c r="P76" s="536"/>
      <c r="Q76" s="536"/>
      <c r="R76" s="536"/>
    </row>
    <row r="77" spans="2:18" ht="26.25" customHeight="1">
      <c r="B77" s="81">
        <v>1</v>
      </c>
      <c r="P77" s="536"/>
      <c r="Q77" s="536"/>
      <c r="R77" s="536"/>
    </row>
    <row r="78" spans="2:18" ht="26.25" customHeight="1">
      <c r="B78" s="81">
        <v>1</v>
      </c>
      <c r="P78" s="536"/>
      <c r="Q78" s="536"/>
      <c r="R78" s="536"/>
    </row>
    <row r="79" spans="2:18" ht="26.25" customHeight="1">
      <c r="B79" s="81">
        <v>1</v>
      </c>
      <c r="P79" s="539" t="str">
        <f>P59</f>
        <v>광 양 시</v>
      </c>
      <c r="Q79" s="539"/>
      <c r="R79" s="539"/>
    </row>
    <row r="80" spans="2:18" ht="26.25" customHeight="1">
      <c r="B80" s="81">
        <v>1</v>
      </c>
      <c r="P80" s="317"/>
      <c r="Q80" s="317"/>
      <c r="R80" s="317"/>
    </row>
    <row r="81" spans="2:18" ht="26.25" customHeight="1">
      <c r="B81" s="81">
        <v>1</v>
      </c>
      <c r="P81" s="317"/>
      <c r="Q81" s="317"/>
      <c r="R81" s="317"/>
    </row>
    <row r="82" spans="2:18" ht="26.25" customHeight="1">
      <c r="B82" s="81">
        <v>1</v>
      </c>
    </row>
    <row r="83" spans="2:18" ht="26.25" customHeight="1">
      <c r="B83" s="81">
        <v>1</v>
      </c>
    </row>
    <row r="84" spans="2:18" ht="26.25" customHeight="1">
      <c r="B84" s="81">
        <v>1</v>
      </c>
    </row>
    <row r="85" spans="2:18" ht="26.25" customHeight="1">
      <c r="B85" s="81">
        <v>1</v>
      </c>
    </row>
    <row r="86" spans="2:18" ht="26.25" customHeight="1">
      <c r="B86" s="81">
        <v>1</v>
      </c>
      <c r="K86" s="540" t="s">
        <v>20</v>
      </c>
      <c r="L86" s="540"/>
      <c r="M86" s="540"/>
      <c r="N86" s="540"/>
      <c r="O86" s="540"/>
      <c r="P86" s="540"/>
      <c r="Q86" s="540"/>
      <c r="R86" s="540"/>
    </row>
    <row r="87" spans="2:18" ht="26.25" customHeight="1" thickBot="1">
      <c r="B87" s="81">
        <v>1</v>
      </c>
      <c r="K87" s="541"/>
      <c r="L87" s="541"/>
      <c r="M87" s="541"/>
      <c r="N87" s="541"/>
      <c r="O87" s="541"/>
      <c r="P87" s="541"/>
      <c r="Q87" s="541"/>
      <c r="R87" s="541"/>
    </row>
    <row r="88" spans="2:18" ht="26.25" customHeight="1" thickTop="1">
      <c r="B88" s="81">
        <v>1</v>
      </c>
      <c r="K88" s="537">
        <f>K8</f>
        <v>0</v>
      </c>
      <c r="L88" s="537"/>
      <c r="M88" s="537"/>
      <c r="N88" s="537"/>
      <c r="O88" s="537"/>
      <c r="P88" s="537"/>
      <c r="Q88" s="537"/>
      <c r="R88" s="537"/>
    </row>
    <row r="89" spans="2:18" ht="26.25" customHeight="1">
      <c r="B89" s="81">
        <v>1</v>
      </c>
      <c r="K89" s="538"/>
      <c r="L89" s="538"/>
      <c r="M89" s="538"/>
      <c r="N89" s="538"/>
      <c r="O89" s="538"/>
      <c r="P89" s="538"/>
      <c r="Q89" s="538"/>
      <c r="R89" s="538"/>
    </row>
    <row r="90" spans="2:18" ht="26.25" customHeight="1">
      <c r="B90" s="81">
        <v>1</v>
      </c>
      <c r="P90" s="536" t="s">
        <v>50</v>
      </c>
      <c r="Q90" s="536"/>
      <c r="R90" s="536"/>
    </row>
    <row r="91" spans="2:18" ht="26.25" customHeight="1">
      <c r="B91" s="81">
        <v>1</v>
      </c>
      <c r="P91" s="536" t="s">
        <v>132</v>
      </c>
      <c r="Q91" s="536"/>
      <c r="R91" s="536"/>
    </row>
    <row r="92" spans="2:18" ht="26.25" customHeight="1">
      <c r="B92" s="81">
        <v>1</v>
      </c>
      <c r="P92" s="536" t="s">
        <v>257</v>
      </c>
      <c r="Q92" s="536"/>
      <c r="R92" s="536"/>
    </row>
    <row r="93" spans="2:18" ht="26.25" customHeight="1">
      <c r="B93" s="81">
        <v>1</v>
      </c>
      <c r="P93" s="536"/>
      <c r="Q93" s="536"/>
      <c r="R93" s="536"/>
    </row>
    <row r="94" spans="2:18" ht="26.25" customHeight="1">
      <c r="B94" s="81">
        <v>1</v>
      </c>
      <c r="P94" s="536"/>
      <c r="Q94" s="536"/>
      <c r="R94" s="536"/>
    </row>
    <row r="95" spans="2:18" ht="26.25" customHeight="1">
      <c r="B95" s="81">
        <v>1</v>
      </c>
      <c r="P95" s="536"/>
      <c r="Q95" s="536"/>
      <c r="R95" s="536"/>
    </row>
    <row r="96" spans="2:18" ht="26.25" customHeight="1">
      <c r="B96" s="81">
        <v>1</v>
      </c>
      <c r="P96" s="536"/>
      <c r="Q96" s="536"/>
      <c r="R96" s="536"/>
    </row>
    <row r="97" spans="2:18" ht="26.25" customHeight="1">
      <c r="B97" s="81">
        <v>1</v>
      </c>
      <c r="P97" s="536"/>
      <c r="Q97" s="536"/>
      <c r="R97" s="536"/>
    </row>
    <row r="98" spans="2:18" ht="26.25" customHeight="1">
      <c r="B98" s="81">
        <v>1</v>
      </c>
      <c r="P98" s="536"/>
      <c r="Q98" s="536"/>
      <c r="R98" s="536"/>
    </row>
    <row r="99" spans="2:18" ht="26.25" customHeight="1">
      <c r="B99" s="81">
        <v>1</v>
      </c>
      <c r="P99" s="539" t="str">
        <f>P79</f>
        <v>광 양 시</v>
      </c>
      <c r="Q99" s="539"/>
      <c r="R99" s="539"/>
    </row>
    <row r="100" spans="2:18" ht="26.25" customHeight="1">
      <c r="B100" s="81">
        <v>1</v>
      </c>
      <c r="P100" s="317"/>
      <c r="Q100" s="317"/>
      <c r="R100" s="317"/>
    </row>
    <row r="101" spans="2:18" ht="26.25" customHeight="1">
      <c r="B101" s="81">
        <v>1</v>
      </c>
      <c r="P101" s="317"/>
      <c r="Q101" s="317"/>
      <c r="R101" s="317"/>
    </row>
    <row r="102" spans="2:18" ht="26.25" customHeight="1">
      <c r="B102" s="81">
        <v>1</v>
      </c>
    </row>
    <row r="103" spans="2:18" ht="26.25" customHeight="1">
      <c r="B103" s="81">
        <v>1</v>
      </c>
    </row>
    <row r="104" spans="2:18" ht="26.25" customHeight="1">
      <c r="B104" s="81">
        <v>1</v>
      </c>
    </row>
    <row r="105" spans="2:18" ht="26.25" customHeight="1">
      <c r="B105" s="81">
        <v>1</v>
      </c>
    </row>
    <row r="106" spans="2:18" ht="26.25" customHeight="1">
      <c r="B106" s="81">
        <v>1</v>
      </c>
      <c r="K106" s="540" t="s">
        <v>21</v>
      </c>
      <c r="L106" s="540"/>
      <c r="M106" s="540"/>
      <c r="N106" s="540"/>
      <c r="O106" s="540"/>
      <c r="P106" s="540"/>
      <c r="Q106" s="540"/>
      <c r="R106" s="540"/>
    </row>
    <row r="107" spans="2:18" ht="26.25" customHeight="1" thickBot="1">
      <c r="B107" s="81">
        <v>1</v>
      </c>
      <c r="K107" s="541"/>
      <c r="L107" s="541"/>
      <c r="M107" s="541"/>
      <c r="N107" s="541"/>
      <c r="O107" s="541"/>
      <c r="P107" s="541"/>
      <c r="Q107" s="541"/>
      <c r="R107" s="541"/>
    </row>
    <row r="108" spans="2:18" ht="26.25" customHeight="1" thickTop="1">
      <c r="B108" s="81">
        <v>1</v>
      </c>
      <c r="K108" s="537"/>
      <c r="L108" s="537"/>
      <c r="M108" s="537"/>
      <c r="N108" s="537"/>
      <c r="O108" s="537"/>
      <c r="P108" s="537"/>
      <c r="Q108" s="537"/>
      <c r="R108" s="537"/>
    </row>
    <row r="109" spans="2:18" ht="26.25" customHeight="1">
      <c r="B109" s="81">
        <v>1</v>
      </c>
      <c r="K109" s="538"/>
      <c r="L109" s="538"/>
      <c r="M109" s="538"/>
      <c r="N109" s="538"/>
      <c r="O109" s="538"/>
      <c r="P109" s="538"/>
      <c r="Q109" s="538"/>
      <c r="R109" s="538"/>
    </row>
    <row r="110" spans="2:18" ht="26.25" customHeight="1">
      <c r="B110" s="81">
        <v>1</v>
      </c>
      <c r="P110" s="536" t="s">
        <v>34</v>
      </c>
      <c r="Q110" s="536"/>
      <c r="R110" s="536"/>
    </row>
    <row r="111" spans="2:18" ht="26.25" customHeight="1">
      <c r="B111" s="81">
        <v>1</v>
      </c>
      <c r="P111" s="536" t="s">
        <v>39</v>
      </c>
      <c r="Q111" s="536"/>
      <c r="R111" s="536"/>
    </row>
    <row r="112" spans="2:18" ht="26.25" customHeight="1">
      <c r="B112" s="81">
        <v>1</v>
      </c>
      <c r="P112" s="536"/>
      <c r="Q112" s="536"/>
      <c r="R112" s="536"/>
    </row>
    <row r="113" spans="2:18" ht="26.25" customHeight="1">
      <c r="B113" s="81">
        <v>1</v>
      </c>
      <c r="P113" s="536"/>
      <c r="Q113" s="536"/>
      <c r="R113" s="536"/>
    </row>
    <row r="114" spans="2:18" ht="26.25" customHeight="1">
      <c r="B114" s="81">
        <v>1</v>
      </c>
      <c r="P114" s="536"/>
      <c r="Q114" s="536"/>
      <c r="R114" s="536"/>
    </row>
    <row r="115" spans="2:18" ht="26.25" customHeight="1">
      <c r="B115" s="81">
        <v>1</v>
      </c>
      <c r="P115" s="536"/>
      <c r="Q115" s="536"/>
      <c r="R115" s="536"/>
    </row>
    <row r="116" spans="2:18" ht="26.25" customHeight="1">
      <c r="B116" s="81">
        <v>1</v>
      </c>
      <c r="P116" s="536"/>
      <c r="Q116" s="536"/>
      <c r="R116" s="536"/>
    </row>
    <row r="117" spans="2:18" ht="26.25" customHeight="1">
      <c r="B117" s="81">
        <v>1</v>
      </c>
      <c r="P117" s="536"/>
      <c r="Q117" s="536"/>
      <c r="R117" s="536"/>
    </row>
    <row r="118" spans="2:18" ht="26.25" customHeight="1">
      <c r="B118" s="81">
        <v>1</v>
      </c>
      <c r="P118" s="536"/>
      <c r="Q118" s="536"/>
      <c r="R118" s="536"/>
    </row>
    <row r="119" spans="2:18" ht="26.25" customHeight="1">
      <c r="B119" s="81">
        <v>1</v>
      </c>
      <c r="P119" s="539" t="str">
        <f>P99</f>
        <v>광 양 시</v>
      </c>
      <c r="Q119" s="539"/>
      <c r="R119" s="539"/>
    </row>
    <row r="120" spans="2:18" ht="26.25" customHeight="1">
      <c r="B120" s="81">
        <v>1</v>
      </c>
      <c r="P120" s="317"/>
      <c r="Q120" s="317"/>
      <c r="R120" s="317"/>
    </row>
    <row r="121" spans="2:18" ht="26.25" customHeight="1">
      <c r="B121" s="81">
        <v>1</v>
      </c>
      <c r="P121" s="317"/>
      <c r="Q121" s="317"/>
      <c r="R121" s="317"/>
    </row>
    <row r="123" spans="2:18" ht="26.25" customHeight="1">
      <c r="B123" s="81">
        <v>1</v>
      </c>
    </row>
    <row r="125" spans="2:18" ht="26.25" customHeight="1">
      <c r="P125" s="317"/>
      <c r="Q125" s="317"/>
      <c r="R125" s="317"/>
    </row>
    <row r="126" spans="2:18" ht="26.25" customHeight="1">
      <c r="P126" s="317"/>
      <c r="Q126" s="317"/>
      <c r="R126" s="317"/>
    </row>
    <row r="127" spans="2:18" ht="26.25" customHeight="1">
      <c r="P127" s="317"/>
      <c r="Q127" s="317"/>
      <c r="R127" s="317"/>
    </row>
    <row r="128" spans="2:18" ht="26.25" customHeight="1">
      <c r="P128" s="317"/>
      <c r="Q128" s="317"/>
      <c r="R128" s="317"/>
    </row>
    <row r="129" spans="16:18" ht="26.25" customHeight="1">
      <c r="P129" s="317"/>
      <c r="Q129" s="317"/>
      <c r="R129" s="317"/>
    </row>
    <row r="130" spans="16:18" ht="26.25" customHeight="1">
      <c r="P130" s="317"/>
      <c r="Q130" s="317"/>
      <c r="R130" s="317"/>
    </row>
    <row r="131" spans="16:18" ht="26.25" customHeight="1">
      <c r="P131" s="317"/>
      <c r="Q131" s="317"/>
      <c r="R131" s="317"/>
    </row>
    <row r="132" spans="16:18" ht="26.25" customHeight="1">
      <c r="P132" s="317"/>
      <c r="Q132" s="317"/>
      <c r="R132" s="317"/>
    </row>
    <row r="133" spans="16:18" ht="26.25" customHeight="1">
      <c r="P133" s="317"/>
      <c r="Q133" s="317"/>
      <c r="R133" s="317"/>
    </row>
    <row r="134" spans="16:18" ht="26.25" customHeight="1">
      <c r="P134" s="317"/>
      <c r="Q134" s="317"/>
      <c r="R134" s="317"/>
    </row>
    <row r="135" spans="16:18" ht="26.25" customHeight="1">
      <c r="P135" s="539"/>
      <c r="Q135" s="539"/>
      <c r="R135" s="539"/>
    </row>
    <row r="136" spans="16:18" ht="26.25" customHeight="1">
      <c r="P136" s="317"/>
      <c r="Q136" s="317"/>
      <c r="R136" s="317"/>
    </row>
  </sheetData>
  <mergeCells count="73">
    <mergeCell ref="K48:R49"/>
    <mergeCell ref="P31:R31"/>
    <mergeCell ref="P32:R32"/>
    <mergeCell ref="P33:R33"/>
    <mergeCell ref="P57:R57"/>
    <mergeCell ref="P54:R54"/>
    <mergeCell ref="P55:R55"/>
    <mergeCell ref="P34:R34"/>
    <mergeCell ref="P35:R35"/>
    <mergeCell ref="P36:R36"/>
    <mergeCell ref="P37:R37"/>
    <mergeCell ref="P38:R38"/>
    <mergeCell ref="P51:R51"/>
    <mergeCell ref="P52:R52"/>
    <mergeCell ref="P94:R94"/>
    <mergeCell ref="P95:R95"/>
    <mergeCell ref="P96:R96"/>
    <mergeCell ref="P110:R110"/>
    <mergeCell ref="K6:R7"/>
    <mergeCell ref="P19:R19"/>
    <mergeCell ref="K26:R27"/>
    <mergeCell ref="K28:R29"/>
    <mergeCell ref="P39:R39"/>
    <mergeCell ref="P50:R50"/>
    <mergeCell ref="P16:R16"/>
    <mergeCell ref="P17:R17"/>
    <mergeCell ref="P53:R53"/>
    <mergeCell ref="P18:R18"/>
    <mergeCell ref="P30:R30"/>
    <mergeCell ref="K46:R47"/>
    <mergeCell ref="P135:R135"/>
    <mergeCell ref="P10:R10"/>
    <mergeCell ref="P11:R11"/>
    <mergeCell ref="P12:R12"/>
    <mergeCell ref="P13:R13"/>
    <mergeCell ref="P14:R14"/>
    <mergeCell ref="P15:R15"/>
    <mergeCell ref="K106:R107"/>
    <mergeCell ref="P119:R119"/>
    <mergeCell ref="P114:R114"/>
    <mergeCell ref="P115:R115"/>
    <mergeCell ref="P116:R116"/>
    <mergeCell ref="P117:R117"/>
    <mergeCell ref="P118:R118"/>
    <mergeCell ref="P92:R92"/>
    <mergeCell ref="P93:R93"/>
    <mergeCell ref="P79:R79"/>
    <mergeCell ref="P56:R56"/>
    <mergeCell ref="P70:R70"/>
    <mergeCell ref="P71:R71"/>
    <mergeCell ref="P72:R72"/>
    <mergeCell ref="P73:R73"/>
    <mergeCell ref="P74:R74"/>
    <mergeCell ref="K68:R69"/>
    <mergeCell ref="P59:R59"/>
    <mergeCell ref="K66:R67"/>
    <mergeCell ref="P58:R58"/>
    <mergeCell ref="U11:W11"/>
    <mergeCell ref="P111:R111"/>
    <mergeCell ref="P112:R112"/>
    <mergeCell ref="P113:R113"/>
    <mergeCell ref="K108:R109"/>
    <mergeCell ref="P97:R97"/>
    <mergeCell ref="P98:R98"/>
    <mergeCell ref="P99:R99"/>
    <mergeCell ref="P75:R75"/>
    <mergeCell ref="P76:R76"/>
    <mergeCell ref="P77:R77"/>
    <mergeCell ref="P78:R78"/>
    <mergeCell ref="P90:R90"/>
    <mergeCell ref="P91:R91"/>
    <mergeCell ref="K86:R87"/>
    <mergeCell ref="K88:R89"/>
  </mergeCells>
  <phoneticPr fontId="3" type="noConversion"/>
  <conditionalFormatting sqref="D1:P9 S1:IV1048576 Q2:R9 Q13:R65536 D13:P1048576 P31:R38 P50:R58 P70:R78 P90:R98 P110:R118">
    <cfRule type="cellIs" dxfId="1" priority="5" stopIfTrue="1" operator="equal">
      <formula>0</formula>
    </cfRule>
  </conditionalFormatting>
  <conditionalFormatting sqref="D10:R12">
    <cfRule type="cellIs" dxfId="0" priority="1" stopIfTrue="1" operator="equal">
      <formula>0</formula>
    </cfRule>
  </conditionalFormatting>
  <pageMargins left="1.0236220472440944" right="0.35433070866141736" top="0.39370078740157483" bottom="0.47244094488188981" header="7.874015748031496E-2" footer="0.15748031496062992"/>
  <pageSetup paperSize="9" orientation="landscape" verticalDpi="4294967293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0234" r:id="rId4" name="Option Button 1930">
              <controlPr defaultSize="0" autoFill="0" autoLine="0" autoPict="0" macro="[0]!출력">
                <anchor moveWithCells="1">
                  <from>
                    <xdr:col>1</xdr:col>
                    <xdr:colOff>238125</xdr:colOff>
                    <xdr:row>0</xdr:row>
                    <xdr:rowOff>28575</xdr:rowOff>
                  </from>
                  <to>
                    <xdr:col>1</xdr:col>
                    <xdr:colOff>533400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0235" r:id="rId5" name="Option Button 1931">
              <controlPr defaultSize="0" autoFill="0" autoLine="0" autoPict="0" macro="[0]!Module2.모두">
                <anchor moveWithCells="1">
                  <from>
                    <xdr:col>2</xdr:col>
                    <xdr:colOff>142875</xdr:colOff>
                    <xdr:row>0</xdr:row>
                    <xdr:rowOff>47625</xdr:rowOff>
                  </from>
                  <to>
                    <xdr:col>2</xdr:col>
                    <xdr:colOff>533400</xdr:colOff>
                    <xdr:row>0</xdr:row>
                    <xdr:rowOff>295275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0"/>
  <dimension ref="A1:AM65"/>
  <sheetViews>
    <sheetView view="pageBreakPreview" topLeftCell="E1" zoomScaleNormal="100" zoomScaleSheetLayoutView="100" workbookViewId="0">
      <selection activeCell="AO22" sqref="AO22"/>
    </sheetView>
  </sheetViews>
  <sheetFormatPr defaultRowHeight="13.5"/>
  <cols>
    <col min="1" max="3" width="8.88671875" style="81"/>
    <col min="4" max="4" width="1.77734375" customWidth="1"/>
    <col min="5" max="39" width="3.109375" customWidth="1"/>
    <col min="41" max="41" width="2" customWidth="1"/>
  </cols>
  <sheetData>
    <row r="1" spans="1:39" ht="32.25" customHeight="1">
      <c r="A1" s="81">
        <v>1</v>
      </c>
      <c r="B1" s="81">
        <v>1</v>
      </c>
    </row>
    <row r="2" spans="1:39" ht="25.5">
      <c r="A2" s="144" t="s">
        <v>247</v>
      </c>
      <c r="B2" s="81">
        <v>1</v>
      </c>
      <c r="D2" s="133"/>
      <c r="E2" s="544" t="s">
        <v>248</v>
      </c>
      <c r="F2" s="544"/>
      <c r="G2" s="544"/>
      <c r="H2" s="544"/>
      <c r="I2" s="544"/>
      <c r="J2" s="544"/>
      <c r="K2" s="544"/>
      <c r="L2" s="544"/>
      <c r="M2" s="544"/>
      <c r="N2" s="544"/>
      <c r="O2" s="544"/>
      <c r="P2" s="544"/>
      <c r="Q2" s="544"/>
      <c r="R2" s="544"/>
      <c r="S2" s="544"/>
      <c r="T2" s="544"/>
      <c r="U2" s="544"/>
      <c r="V2" s="544"/>
      <c r="W2" s="544"/>
      <c r="X2" s="544"/>
      <c r="Y2" s="544"/>
      <c r="Z2" s="544"/>
      <c r="AA2" s="544"/>
      <c r="AB2" s="544"/>
      <c r="AC2" s="544"/>
      <c r="AD2" s="544"/>
      <c r="AE2" s="544"/>
      <c r="AF2" s="544"/>
      <c r="AG2" s="544"/>
      <c r="AH2" s="544"/>
      <c r="AI2" s="544"/>
      <c r="AJ2" s="544"/>
      <c r="AK2" s="544"/>
      <c r="AL2" s="544"/>
      <c r="AM2" s="544"/>
    </row>
    <row r="3" spans="1:39" ht="15" customHeight="1">
      <c r="B3" s="81">
        <v>1</v>
      </c>
      <c r="D3" s="133"/>
      <c r="E3" s="133"/>
      <c r="F3" s="133"/>
      <c r="G3" s="133"/>
      <c r="H3" s="133"/>
      <c r="I3" s="133"/>
      <c r="J3" s="133"/>
      <c r="K3" s="133"/>
      <c r="L3" s="133"/>
      <c r="M3" s="133"/>
      <c r="N3" s="133"/>
      <c r="O3" s="133"/>
      <c r="P3" s="133"/>
      <c r="Q3" s="133"/>
      <c r="R3" s="133"/>
      <c r="S3" s="133"/>
      <c r="T3" s="133"/>
      <c r="U3" s="133"/>
      <c r="V3" s="133"/>
      <c r="W3" s="133"/>
      <c r="X3" s="133"/>
      <c r="Y3" s="133"/>
      <c r="Z3" s="133"/>
      <c r="AA3" s="133"/>
      <c r="AB3" s="133"/>
      <c r="AC3" s="133"/>
      <c r="AD3" s="133"/>
      <c r="AE3" s="133"/>
      <c r="AF3" s="133"/>
      <c r="AG3" s="133"/>
      <c r="AH3" s="133"/>
      <c r="AI3" s="133"/>
      <c r="AJ3" s="133"/>
      <c r="AK3" s="133"/>
      <c r="AL3" s="133"/>
      <c r="AM3" s="133"/>
    </row>
    <row r="4" spans="1:39" ht="15" customHeight="1">
      <c r="B4" s="81">
        <v>1</v>
      </c>
      <c r="D4" s="133"/>
      <c r="E4" s="133"/>
      <c r="F4" s="133"/>
      <c r="G4" s="133"/>
      <c r="H4" s="133"/>
      <c r="I4" s="133"/>
      <c r="J4" s="133"/>
      <c r="K4" s="133"/>
      <c r="L4" s="133"/>
      <c r="M4" s="133"/>
      <c r="N4" s="133"/>
      <c r="O4" s="133"/>
      <c r="P4" s="133"/>
      <c r="Q4" s="133"/>
      <c r="R4" s="133"/>
      <c r="S4" s="133"/>
      <c r="T4" s="133"/>
      <c r="U4" s="133"/>
      <c r="V4" s="133"/>
      <c r="W4" s="133"/>
      <c r="X4" s="133"/>
      <c r="Y4" s="133"/>
      <c r="Z4" s="133"/>
      <c r="AA4" s="133"/>
      <c r="AB4" s="133"/>
      <c r="AC4" s="133"/>
      <c r="AD4" s="133"/>
      <c r="AE4" s="133"/>
      <c r="AF4" s="133"/>
      <c r="AG4" s="133"/>
      <c r="AH4" s="133"/>
      <c r="AI4" s="133"/>
      <c r="AJ4" s="133"/>
      <c r="AK4" s="134"/>
      <c r="AL4" s="133"/>
      <c r="AM4" s="133"/>
    </row>
    <row r="5" spans="1:39" ht="15" customHeight="1">
      <c r="B5" s="81">
        <v>1</v>
      </c>
      <c r="D5" s="133"/>
      <c r="E5" s="133"/>
      <c r="F5" s="133"/>
      <c r="G5" s="133"/>
      <c r="H5" s="133"/>
      <c r="I5" s="133"/>
      <c r="J5" s="133"/>
      <c r="K5" s="133"/>
      <c r="L5" s="133"/>
      <c r="M5" s="133"/>
      <c r="N5" s="133"/>
      <c r="O5" s="133"/>
      <c r="P5" s="133"/>
      <c r="Q5" s="133"/>
      <c r="R5" s="133"/>
      <c r="S5" s="133"/>
      <c r="T5" s="133"/>
      <c r="U5" s="133"/>
      <c r="V5" s="133"/>
      <c r="W5" s="133"/>
      <c r="X5" s="133"/>
      <c r="Y5" s="133"/>
      <c r="Z5" s="133"/>
      <c r="AA5" s="133"/>
      <c r="AB5" s="133"/>
      <c r="AC5" s="133"/>
      <c r="AD5" s="133"/>
      <c r="AE5" s="133"/>
      <c r="AF5" s="133"/>
      <c r="AG5" s="133"/>
      <c r="AH5" s="133"/>
      <c r="AI5" s="133"/>
      <c r="AJ5" s="133"/>
      <c r="AK5" s="134" t="str">
        <f>DB!$D$4&amp;DB!$E$4</f>
        <v>▣ 공사명 : 2024년 조림지 덩굴제거사업 [1지구]</v>
      </c>
      <c r="AL5" s="133"/>
      <c r="AM5" s="133"/>
    </row>
    <row r="6" spans="1:39" ht="15" customHeight="1">
      <c r="B6" s="81">
        <v>1</v>
      </c>
      <c r="D6" s="133"/>
      <c r="E6" s="133"/>
      <c r="F6" s="133"/>
      <c r="G6" s="133"/>
      <c r="H6" s="133"/>
      <c r="I6" s="133"/>
      <c r="J6" s="133"/>
      <c r="K6" s="133"/>
      <c r="L6" s="133"/>
      <c r="M6" s="133"/>
      <c r="N6" s="133"/>
      <c r="O6" s="133"/>
      <c r="P6" s="133"/>
      <c r="Q6" s="133"/>
      <c r="R6" s="133"/>
      <c r="S6" s="133"/>
      <c r="T6" s="133"/>
      <c r="U6" s="133"/>
      <c r="V6" s="133"/>
      <c r="W6" s="133"/>
      <c r="X6" s="133"/>
      <c r="Y6" s="133"/>
      <c r="Z6" s="133"/>
      <c r="AA6" s="133"/>
      <c r="AB6" s="133"/>
      <c r="AC6" s="133"/>
      <c r="AD6" s="133"/>
      <c r="AE6" s="133"/>
      <c r="AF6" s="133"/>
      <c r="AG6" s="133"/>
      <c r="AH6" s="133"/>
      <c r="AI6" s="133"/>
      <c r="AJ6" s="133"/>
      <c r="AK6" s="133"/>
      <c r="AL6" s="133"/>
      <c r="AM6" s="133"/>
    </row>
    <row r="7" spans="1:39" ht="15" customHeight="1">
      <c r="B7" s="81">
        <v>1</v>
      </c>
      <c r="D7" s="133"/>
      <c r="E7" s="133"/>
      <c r="F7" s="133"/>
      <c r="G7" s="133"/>
      <c r="H7" s="133"/>
      <c r="I7" s="133"/>
      <c r="J7" s="133"/>
      <c r="K7" s="133"/>
      <c r="L7" s="133"/>
      <c r="M7" s="133"/>
      <c r="N7" s="133"/>
      <c r="O7" s="133"/>
      <c r="P7" s="133"/>
      <c r="Q7" s="133"/>
      <c r="R7" s="133"/>
      <c r="S7" s="133"/>
      <c r="T7" s="133"/>
      <c r="U7" s="133"/>
      <c r="V7" s="133"/>
      <c r="W7" s="133"/>
      <c r="X7" s="133"/>
      <c r="Y7" s="133"/>
      <c r="Z7" s="133"/>
      <c r="AA7" s="133"/>
      <c r="AB7" s="133"/>
      <c r="AC7" s="133"/>
      <c r="AD7" s="133"/>
      <c r="AE7" s="133"/>
      <c r="AF7" s="133"/>
      <c r="AG7" s="133"/>
      <c r="AH7" s="133"/>
      <c r="AI7" s="133"/>
      <c r="AJ7" s="133"/>
      <c r="AK7" s="133"/>
      <c r="AL7" s="133"/>
      <c r="AM7" s="133"/>
    </row>
    <row r="8" spans="1:39" ht="15" customHeight="1">
      <c r="B8" s="81">
        <v>1</v>
      </c>
      <c r="D8" s="133"/>
      <c r="E8" s="133"/>
      <c r="F8" s="543"/>
      <c r="G8" s="543"/>
      <c r="H8" s="543"/>
      <c r="I8" s="543"/>
      <c r="J8" s="543"/>
      <c r="K8" s="543"/>
      <c r="L8" s="543"/>
      <c r="M8" s="543"/>
      <c r="N8" s="543"/>
      <c r="O8" s="543"/>
      <c r="P8" s="543"/>
      <c r="Q8" s="543"/>
      <c r="R8" s="543"/>
      <c r="S8" s="543"/>
      <c r="T8" s="543"/>
      <c r="U8" s="133"/>
      <c r="V8" s="133"/>
      <c r="W8" s="543"/>
      <c r="X8" s="543"/>
      <c r="Y8" s="543"/>
      <c r="Z8" s="543"/>
      <c r="AA8" s="543"/>
      <c r="AB8" s="543"/>
      <c r="AC8" s="543"/>
      <c r="AD8" s="543"/>
      <c r="AE8" s="543"/>
      <c r="AF8" s="543"/>
      <c r="AG8" s="543"/>
      <c r="AH8" s="543"/>
      <c r="AI8" s="543"/>
      <c r="AJ8" s="543"/>
      <c r="AK8" s="543"/>
      <c r="AL8" s="133"/>
      <c r="AM8" s="133"/>
    </row>
    <row r="9" spans="1:39" ht="15" customHeight="1">
      <c r="B9" s="81">
        <v>1</v>
      </c>
      <c r="D9" s="133"/>
      <c r="E9" s="133"/>
      <c r="F9" s="543"/>
      <c r="G9" s="543"/>
      <c r="H9" s="543"/>
      <c r="I9" s="543"/>
      <c r="J9" s="543"/>
      <c r="K9" s="543"/>
      <c r="L9" s="543"/>
      <c r="M9" s="543"/>
      <c r="N9" s="543"/>
      <c r="O9" s="543"/>
      <c r="P9" s="543"/>
      <c r="Q9" s="543"/>
      <c r="R9" s="543"/>
      <c r="S9" s="543"/>
      <c r="T9" s="543"/>
      <c r="U9" s="133"/>
      <c r="V9" s="133"/>
      <c r="W9" s="543"/>
      <c r="X9" s="543"/>
      <c r="Y9" s="543"/>
      <c r="Z9" s="543"/>
      <c r="AA9" s="543"/>
      <c r="AB9" s="543"/>
      <c r="AC9" s="543"/>
      <c r="AD9" s="543"/>
      <c r="AE9" s="543"/>
      <c r="AF9" s="543"/>
      <c r="AG9" s="543"/>
      <c r="AH9" s="543"/>
      <c r="AI9" s="543"/>
      <c r="AJ9" s="543"/>
      <c r="AK9" s="543"/>
      <c r="AL9" s="133"/>
      <c r="AM9" s="133"/>
    </row>
    <row r="10" spans="1:39" ht="15" customHeight="1">
      <c r="B10" s="81">
        <v>1</v>
      </c>
      <c r="D10" s="133"/>
      <c r="E10" s="133"/>
      <c r="F10" s="543"/>
      <c r="G10" s="543"/>
      <c r="H10" s="543"/>
      <c r="I10" s="543"/>
      <c r="J10" s="543"/>
      <c r="K10" s="543"/>
      <c r="L10" s="543"/>
      <c r="M10" s="543"/>
      <c r="N10" s="543"/>
      <c r="O10" s="543"/>
      <c r="P10" s="543"/>
      <c r="Q10" s="543"/>
      <c r="R10" s="543"/>
      <c r="S10" s="543"/>
      <c r="T10" s="543"/>
      <c r="U10" s="133"/>
      <c r="V10" s="133"/>
      <c r="W10" s="543"/>
      <c r="X10" s="543"/>
      <c r="Y10" s="543"/>
      <c r="Z10" s="543"/>
      <c r="AA10" s="543"/>
      <c r="AB10" s="543"/>
      <c r="AC10" s="543"/>
      <c r="AD10" s="543"/>
      <c r="AE10" s="543"/>
      <c r="AF10" s="543"/>
      <c r="AG10" s="543"/>
      <c r="AH10" s="543"/>
      <c r="AI10" s="543"/>
      <c r="AJ10" s="543"/>
      <c r="AK10" s="543"/>
      <c r="AL10" s="133"/>
      <c r="AM10" s="133"/>
    </row>
    <row r="11" spans="1:39" ht="15" customHeight="1">
      <c r="B11" s="81">
        <v>1</v>
      </c>
      <c r="D11" s="133"/>
      <c r="E11" s="133"/>
      <c r="F11" s="543"/>
      <c r="G11" s="543"/>
      <c r="H11" s="543"/>
      <c r="I11" s="543"/>
      <c r="J11" s="543"/>
      <c r="K11" s="543"/>
      <c r="L11" s="543"/>
      <c r="M11" s="543"/>
      <c r="N11" s="543"/>
      <c r="O11" s="543"/>
      <c r="P11" s="543"/>
      <c r="Q11" s="543"/>
      <c r="R11" s="543"/>
      <c r="S11" s="543"/>
      <c r="T11" s="543"/>
      <c r="U11" s="133"/>
      <c r="V11" s="133"/>
      <c r="W11" s="543"/>
      <c r="X11" s="543"/>
      <c r="Y11" s="543"/>
      <c r="Z11" s="543"/>
      <c r="AA11" s="543"/>
      <c r="AB11" s="543"/>
      <c r="AC11" s="543"/>
      <c r="AD11" s="543"/>
      <c r="AE11" s="543"/>
      <c r="AF11" s="543"/>
      <c r="AG11" s="543"/>
      <c r="AH11" s="543"/>
      <c r="AI11" s="543"/>
      <c r="AJ11" s="543"/>
      <c r="AK11" s="543"/>
      <c r="AL11" s="133"/>
      <c r="AM11" s="133"/>
    </row>
    <row r="12" spans="1:39" ht="15" customHeight="1">
      <c r="B12" s="81">
        <v>1</v>
      </c>
      <c r="D12" s="133"/>
      <c r="E12" s="133"/>
      <c r="F12" s="543"/>
      <c r="G12" s="543"/>
      <c r="H12" s="543"/>
      <c r="I12" s="543"/>
      <c r="J12" s="543"/>
      <c r="K12" s="543"/>
      <c r="L12" s="543"/>
      <c r="M12" s="543"/>
      <c r="N12" s="543"/>
      <c r="O12" s="543"/>
      <c r="P12" s="543"/>
      <c r="Q12" s="543"/>
      <c r="R12" s="543"/>
      <c r="S12" s="543"/>
      <c r="T12" s="543"/>
      <c r="U12" s="133"/>
      <c r="V12" s="133"/>
      <c r="W12" s="543"/>
      <c r="X12" s="543"/>
      <c r="Y12" s="543"/>
      <c r="Z12" s="543"/>
      <c r="AA12" s="543"/>
      <c r="AB12" s="543"/>
      <c r="AC12" s="543"/>
      <c r="AD12" s="543"/>
      <c r="AE12" s="543"/>
      <c r="AF12" s="543"/>
      <c r="AG12" s="543"/>
      <c r="AH12" s="543"/>
      <c r="AI12" s="543"/>
      <c r="AJ12" s="543"/>
      <c r="AK12" s="543"/>
      <c r="AL12" s="133"/>
      <c r="AM12" s="133"/>
    </row>
    <row r="13" spans="1:39" ht="15" customHeight="1">
      <c r="B13" s="81">
        <v>1</v>
      </c>
      <c r="D13" s="133"/>
      <c r="E13" s="133"/>
      <c r="F13" s="543"/>
      <c r="G13" s="543"/>
      <c r="H13" s="543"/>
      <c r="I13" s="543"/>
      <c r="J13" s="543"/>
      <c r="K13" s="543"/>
      <c r="L13" s="543"/>
      <c r="M13" s="543"/>
      <c r="N13" s="543"/>
      <c r="O13" s="543"/>
      <c r="P13" s="543"/>
      <c r="Q13" s="543"/>
      <c r="R13" s="543"/>
      <c r="S13" s="543"/>
      <c r="T13" s="543"/>
      <c r="U13" s="133"/>
      <c r="V13" s="133"/>
      <c r="W13" s="543"/>
      <c r="X13" s="543"/>
      <c r="Y13" s="543"/>
      <c r="Z13" s="543"/>
      <c r="AA13" s="543"/>
      <c r="AB13" s="543"/>
      <c r="AC13" s="543"/>
      <c r="AD13" s="543"/>
      <c r="AE13" s="543"/>
      <c r="AF13" s="543"/>
      <c r="AG13" s="543"/>
      <c r="AH13" s="543"/>
      <c r="AI13" s="543"/>
      <c r="AJ13" s="543"/>
      <c r="AK13" s="543"/>
      <c r="AL13" s="133"/>
      <c r="AM13" s="133"/>
    </row>
    <row r="14" spans="1:39" ht="15" customHeight="1">
      <c r="B14" s="81">
        <v>1</v>
      </c>
      <c r="D14" s="133"/>
      <c r="E14" s="133"/>
      <c r="F14" s="543"/>
      <c r="G14" s="543"/>
      <c r="H14" s="543"/>
      <c r="I14" s="543"/>
      <c r="J14" s="543"/>
      <c r="K14" s="543"/>
      <c r="L14" s="543"/>
      <c r="M14" s="543"/>
      <c r="N14" s="543"/>
      <c r="O14" s="543"/>
      <c r="P14" s="543"/>
      <c r="Q14" s="543"/>
      <c r="R14" s="543"/>
      <c r="S14" s="543"/>
      <c r="T14" s="543"/>
      <c r="U14" s="133"/>
      <c r="V14" s="133"/>
      <c r="W14" s="543"/>
      <c r="X14" s="543"/>
      <c r="Y14" s="543"/>
      <c r="Z14" s="543"/>
      <c r="AA14" s="543"/>
      <c r="AB14" s="543"/>
      <c r="AC14" s="543"/>
      <c r="AD14" s="543"/>
      <c r="AE14" s="543"/>
      <c r="AF14" s="543"/>
      <c r="AG14" s="543"/>
      <c r="AH14" s="543"/>
      <c r="AI14" s="543"/>
      <c r="AJ14" s="543"/>
      <c r="AK14" s="543"/>
      <c r="AL14" s="133"/>
      <c r="AM14" s="133"/>
    </row>
    <row r="15" spans="1:39" ht="15" customHeight="1">
      <c r="B15" s="81">
        <v>1</v>
      </c>
      <c r="D15" s="133"/>
      <c r="E15" s="133"/>
      <c r="F15" s="543"/>
      <c r="G15" s="543"/>
      <c r="H15" s="543"/>
      <c r="I15" s="543"/>
      <c r="J15" s="543"/>
      <c r="K15" s="543"/>
      <c r="L15" s="543"/>
      <c r="M15" s="543"/>
      <c r="N15" s="543"/>
      <c r="O15" s="543"/>
      <c r="P15" s="543"/>
      <c r="Q15" s="543"/>
      <c r="R15" s="543"/>
      <c r="S15" s="543"/>
      <c r="T15" s="543"/>
      <c r="U15" s="133"/>
      <c r="V15" s="133"/>
      <c r="W15" s="543"/>
      <c r="X15" s="543"/>
      <c r="Y15" s="543"/>
      <c r="Z15" s="543"/>
      <c r="AA15" s="543"/>
      <c r="AB15" s="543"/>
      <c r="AC15" s="543"/>
      <c r="AD15" s="543"/>
      <c r="AE15" s="543"/>
      <c r="AF15" s="543"/>
      <c r="AG15" s="543"/>
      <c r="AH15" s="543"/>
      <c r="AI15" s="543"/>
      <c r="AJ15" s="543"/>
      <c r="AK15" s="543"/>
      <c r="AL15" s="133"/>
      <c r="AM15" s="133"/>
    </row>
    <row r="16" spans="1:39" ht="15" customHeight="1">
      <c r="B16" s="81">
        <v>1</v>
      </c>
      <c r="D16" s="133"/>
      <c r="E16" s="133"/>
      <c r="F16" s="543"/>
      <c r="G16" s="543"/>
      <c r="H16" s="543"/>
      <c r="I16" s="543"/>
      <c r="J16" s="543"/>
      <c r="K16" s="543"/>
      <c r="L16" s="543"/>
      <c r="M16" s="543"/>
      <c r="N16" s="543"/>
      <c r="O16" s="543"/>
      <c r="P16" s="543"/>
      <c r="Q16" s="543"/>
      <c r="R16" s="543"/>
      <c r="S16" s="543"/>
      <c r="T16" s="543"/>
      <c r="U16" s="133"/>
      <c r="V16" s="133"/>
      <c r="W16" s="543"/>
      <c r="X16" s="543"/>
      <c r="Y16" s="543"/>
      <c r="Z16" s="543"/>
      <c r="AA16" s="543"/>
      <c r="AB16" s="543"/>
      <c r="AC16" s="543"/>
      <c r="AD16" s="543"/>
      <c r="AE16" s="543"/>
      <c r="AF16" s="543"/>
      <c r="AG16" s="543"/>
      <c r="AH16" s="543"/>
      <c r="AI16" s="543"/>
      <c r="AJ16" s="543"/>
      <c r="AK16" s="543"/>
      <c r="AL16" s="133"/>
      <c r="AM16" s="133"/>
    </row>
    <row r="17" spans="2:39" ht="15" customHeight="1">
      <c r="B17" s="81">
        <v>1</v>
      </c>
      <c r="D17" s="133"/>
      <c r="E17" s="133"/>
      <c r="F17" s="543"/>
      <c r="G17" s="543"/>
      <c r="H17" s="543"/>
      <c r="I17" s="543"/>
      <c r="J17" s="543"/>
      <c r="K17" s="543"/>
      <c r="L17" s="543"/>
      <c r="M17" s="543"/>
      <c r="N17" s="543"/>
      <c r="O17" s="543"/>
      <c r="P17" s="543"/>
      <c r="Q17" s="543"/>
      <c r="R17" s="543"/>
      <c r="S17" s="543"/>
      <c r="T17" s="543"/>
      <c r="U17" s="133"/>
      <c r="V17" s="133"/>
      <c r="W17" s="543"/>
      <c r="X17" s="543"/>
      <c r="Y17" s="543"/>
      <c r="Z17" s="543"/>
      <c r="AA17" s="543"/>
      <c r="AB17" s="543"/>
      <c r="AC17" s="543"/>
      <c r="AD17" s="543"/>
      <c r="AE17" s="543"/>
      <c r="AF17" s="543"/>
      <c r="AG17" s="543"/>
      <c r="AH17" s="543"/>
      <c r="AI17" s="543"/>
      <c r="AJ17" s="543"/>
      <c r="AK17" s="543"/>
      <c r="AL17" s="133"/>
      <c r="AM17" s="133"/>
    </row>
    <row r="18" spans="2:39" ht="15" customHeight="1">
      <c r="B18" s="81">
        <v>1</v>
      </c>
      <c r="D18" s="133"/>
      <c r="E18" s="133"/>
      <c r="F18" s="543"/>
      <c r="G18" s="543"/>
      <c r="H18" s="543"/>
      <c r="I18" s="543"/>
      <c r="J18" s="543"/>
      <c r="K18" s="543"/>
      <c r="L18" s="543"/>
      <c r="M18" s="543"/>
      <c r="N18" s="543"/>
      <c r="O18" s="543"/>
      <c r="P18" s="543"/>
      <c r="Q18" s="543"/>
      <c r="R18" s="543"/>
      <c r="S18" s="543"/>
      <c r="T18" s="543"/>
      <c r="U18" s="133"/>
      <c r="V18" s="133"/>
      <c r="W18" s="543"/>
      <c r="X18" s="543"/>
      <c r="Y18" s="543"/>
      <c r="Z18" s="543"/>
      <c r="AA18" s="543"/>
      <c r="AB18" s="543"/>
      <c r="AC18" s="543"/>
      <c r="AD18" s="543"/>
      <c r="AE18" s="543"/>
      <c r="AF18" s="543"/>
      <c r="AG18" s="543"/>
      <c r="AH18" s="543"/>
      <c r="AI18" s="543"/>
      <c r="AJ18" s="543"/>
      <c r="AK18" s="543"/>
      <c r="AL18" s="133"/>
      <c r="AM18" s="133"/>
    </row>
    <row r="19" spans="2:39" ht="15" customHeight="1">
      <c r="B19" s="81">
        <v>1</v>
      </c>
      <c r="D19" s="133"/>
      <c r="E19" s="133"/>
      <c r="F19" s="543"/>
      <c r="G19" s="543"/>
      <c r="H19" s="543"/>
      <c r="I19" s="543"/>
      <c r="J19" s="543"/>
      <c r="K19" s="543"/>
      <c r="L19" s="543"/>
      <c r="M19" s="543"/>
      <c r="N19" s="543"/>
      <c r="O19" s="543"/>
      <c r="P19" s="543"/>
      <c r="Q19" s="543"/>
      <c r="R19" s="543"/>
      <c r="S19" s="543"/>
      <c r="T19" s="543"/>
      <c r="U19" s="133"/>
      <c r="V19" s="133"/>
      <c r="W19" s="543"/>
      <c r="X19" s="543"/>
      <c r="Y19" s="543"/>
      <c r="Z19" s="543"/>
      <c r="AA19" s="543"/>
      <c r="AB19" s="543"/>
      <c r="AC19" s="543"/>
      <c r="AD19" s="543"/>
      <c r="AE19" s="543"/>
      <c r="AF19" s="543"/>
      <c r="AG19" s="543"/>
      <c r="AH19" s="543"/>
      <c r="AI19" s="543"/>
      <c r="AJ19" s="543"/>
      <c r="AK19" s="543"/>
      <c r="AL19" s="133"/>
      <c r="AM19" s="133"/>
    </row>
    <row r="20" spans="2:39" ht="15" customHeight="1">
      <c r="B20" s="81">
        <v>1</v>
      </c>
      <c r="D20" s="133"/>
      <c r="E20" s="133"/>
      <c r="F20" s="543"/>
      <c r="G20" s="543"/>
      <c r="H20" s="543"/>
      <c r="I20" s="543"/>
      <c r="J20" s="543"/>
      <c r="K20" s="543"/>
      <c r="L20" s="543"/>
      <c r="M20" s="543"/>
      <c r="N20" s="543"/>
      <c r="O20" s="543"/>
      <c r="P20" s="543"/>
      <c r="Q20" s="543"/>
      <c r="R20" s="543"/>
      <c r="S20" s="543"/>
      <c r="T20" s="543"/>
      <c r="U20" s="133"/>
      <c r="V20" s="133"/>
      <c r="W20" s="543"/>
      <c r="X20" s="543"/>
      <c r="Y20" s="543"/>
      <c r="Z20" s="543"/>
      <c r="AA20" s="543"/>
      <c r="AB20" s="543"/>
      <c r="AC20" s="543"/>
      <c r="AD20" s="543"/>
      <c r="AE20" s="543"/>
      <c r="AF20" s="543"/>
      <c r="AG20" s="543"/>
      <c r="AH20" s="543"/>
      <c r="AI20" s="543"/>
      <c r="AJ20" s="543"/>
      <c r="AK20" s="543"/>
      <c r="AL20" s="133"/>
      <c r="AM20" s="133"/>
    </row>
    <row r="21" spans="2:39" ht="15" customHeight="1">
      <c r="B21" s="81">
        <v>1</v>
      </c>
      <c r="D21" s="133"/>
      <c r="E21" s="133"/>
      <c r="F21" s="543"/>
      <c r="G21" s="543"/>
      <c r="H21" s="543"/>
      <c r="I21" s="543"/>
      <c r="J21" s="543"/>
      <c r="K21" s="543"/>
      <c r="L21" s="543"/>
      <c r="M21" s="543"/>
      <c r="N21" s="543"/>
      <c r="O21" s="543"/>
      <c r="P21" s="543"/>
      <c r="Q21" s="543"/>
      <c r="R21" s="543"/>
      <c r="S21" s="543"/>
      <c r="T21" s="543"/>
      <c r="U21" s="133"/>
      <c r="V21" s="133"/>
      <c r="W21" s="543"/>
      <c r="X21" s="543"/>
      <c r="Y21" s="543"/>
      <c r="Z21" s="543"/>
      <c r="AA21" s="543"/>
      <c r="AB21" s="543"/>
      <c r="AC21" s="543"/>
      <c r="AD21" s="543"/>
      <c r="AE21" s="543"/>
      <c r="AF21" s="543"/>
      <c r="AG21" s="543"/>
      <c r="AH21" s="543"/>
      <c r="AI21" s="543"/>
      <c r="AJ21" s="543"/>
      <c r="AK21" s="543"/>
      <c r="AL21" s="133"/>
      <c r="AM21" s="133"/>
    </row>
    <row r="22" spans="2:39" ht="15" customHeight="1">
      <c r="B22" s="81">
        <v>1</v>
      </c>
      <c r="D22" s="133"/>
      <c r="E22" s="133"/>
      <c r="F22" s="543"/>
      <c r="G22" s="543"/>
      <c r="H22" s="543"/>
      <c r="I22" s="543"/>
      <c r="J22" s="543"/>
      <c r="K22" s="543"/>
      <c r="L22" s="543"/>
      <c r="M22" s="543"/>
      <c r="N22" s="543"/>
      <c r="O22" s="543"/>
      <c r="P22" s="543"/>
      <c r="Q22" s="543"/>
      <c r="R22" s="543"/>
      <c r="S22" s="543"/>
      <c r="T22" s="543"/>
      <c r="U22" s="133"/>
      <c r="V22" s="133"/>
      <c r="W22" s="543"/>
      <c r="X22" s="543"/>
      <c r="Y22" s="543"/>
      <c r="Z22" s="543"/>
      <c r="AA22" s="543"/>
      <c r="AB22" s="543"/>
      <c r="AC22" s="543"/>
      <c r="AD22" s="543"/>
      <c r="AE22" s="543"/>
      <c r="AF22" s="543"/>
      <c r="AG22" s="543"/>
      <c r="AH22" s="543"/>
      <c r="AI22" s="543"/>
      <c r="AJ22" s="543"/>
      <c r="AK22" s="543"/>
      <c r="AL22" s="133"/>
      <c r="AM22" s="133"/>
    </row>
    <row r="23" spans="2:39" ht="15" customHeight="1">
      <c r="B23" s="81">
        <v>1</v>
      </c>
      <c r="D23" s="133"/>
      <c r="E23" s="133"/>
      <c r="F23" s="543"/>
      <c r="G23" s="543"/>
      <c r="H23" s="543"/>
      <c r="I23" s="543"/>
      <c r="J23" s="543"/>
      <c r="K23" s="543"/>
      <c r="L23" s="543"/>
      <c r="M23" s="543"/>
      <c r="N23" s="543"/>
      <c r="O23" s="543"/>
      <c r="P23" s="543"/>
      <c r="Q23" s="543"/>
      <c r="R23" s="543"/>
      <c r="S23" s="543"/>
      <c r="T23" s="543"/>
      <c r="U23" s="133"/>
      <c r="V23" s="133"/>
      <c r="W23" s="543"/>
      <c r="X23" s="543"/>
      <c r="Y23" s="543"/>
      <c r="Z23" s="543"/>
      <c r="AA23" s="543"/>
      <c r="AB23" s="543"/>
      <c r="AC23" s="543"/>
      <c r="AD23" s="543"/>
      <c r="AE23" s="543"/>
      <c r="AF23" s="543"/>
      <c r="AG23" s="543"/>
      <c r="AH23" s="543"/>
      <c r="AI23" s="543"/>
      <c r="AJ23" s="543"/>
      <c r="AK23" s="543"/>
      <c r="AL23" s="133"/>
      <c r="AM23" s="133"/>
    </row>
    <row r="24" spans="2:39" ht="15" customHeight="1">
      <c r="B24" s="81">
        <v>1</v>
      </c>
      <c r="D24" s="133"/>
      <c r="E24" s="133"/>
      <c r="F24" s="545"/>
      <c r="G24" s="545"/>
      <c r="H24" s="545"/>
      <c r="I24" s="545"/>
      <c r="J24" s="545"/>
      <c r="K24" s="545"/>
      <c r="L24" s="545"/>
      <c r="M24" s="545"/>
      <c r="N24" s="545"/>
      <c r="O24" s="545"/>
      <c r="P24" s="545"/>
      <c r="Q24" s="545"/>
      <c r="R24" s="545"/>
      <c r="S24" s="545"/>
      <c r="T24" s="545"/>
      <c r="U24" s="135"/>
      <c r="V24" s="135"/>
      <c r="W24" s="545"/>
      <c r="X24" s="545"/>
      <c r="Y24" s="545"/>
      <c r="Z24" s="545"/>
      <c r="AA24" s="545"/>
      <c r="AB24" s="545"/>
      <c r="AC24" s="545"/>
      <c r="AD24" s="545"/>
      <c r="AE24" s="545"/>
      <c r="AF24" s="545"/>
      <c r="AG24" s="545"/>
      <c r="AH24" s="545"/>
      <c r="AI24" s="545"/>
      <c r="AJ24" s="545"/>
      <c r="AK24" s="545"/>
      <c r="AL24" s="133"/>
      <c r="AM24" s="133"/>
    </row>
    <row r="25" spans="2:39" ht="15" customHeight="1">
      <c r="B25" s="81">
        <v>1</v>
      </c>
      <c r="D25" s="133"/>
      <c r="E25" s="133"/>
      <c r="F25" s="545"/>
      <c r="G25" s="545"/>
      <c r="H25" s="545"/>
      <c r="I25" s="545"/>
      <c r="J25" s="545"/>
      <c r="K25" s="545"/>
      <c r="L25" s="545"/>
      <c r="M25" s="545"/>
      <c r="N25" s="545"/>
      <c r="O25" s="545"/>
      <c r="P25" s="545"/>
      <c r="Q25" s="545"/>
      <c r="R25" s="545"/>
      <c r="S25" s="545"/>
      <c r="T25" s="545"/>
      <c r="U25" s="135"/>
      <c r="V25" s="135"/>
      <c r="W25" s="545"/>
      <c r="X25" s="545"/>
      <c r="Y25" s="545"/>
      <c r="Z25" s="545"/>
      <c r="AA25" s="545"/>
      <c r="AB25" s="545"/>
      <c r="AC25" s="545"/>
      <c r="AD25" s="545"/>
      <c r="AE25" s="545"/>
      <c r="AF25" s="545"/>
      <c r="AG25" s="545"/>
      <c r="AH25" s="545"/>
      <c r="AI25" s="545"/>
      <c r="AJ25" s="545"/>
      <c r="AK25" s="545"/>
      <c r="AL25" s="133"/>
      <c r="AM25" s="133"/>
    </row>
    <row r="26" spans="2:39" ht="15" customHeight="1">
      <c r="B26" s="81">
        <v>1</v>
      </c>
      <c r="D26" s="133"/>
      <c r="E26" s="133"/>
      <c r="F26" s="545"/>
      <c r="G26" s="545"/>
      <c r="H26" s="545"/>
      <c r="I26" s="545"/>
      <c r="J26" s="545"/>
      <c r="K26" s="545"/>
      <c r="L26" s="545"/>
      <c r="M26" s="545"/>
      <c r="N26" s="545"/>
      <c r="O26" s="545"/>
      <c r="P26" s="545"/>
      <c r="Q26" s="545"/>
      <c r="R26" s="545"/>
      <c r="S26" s="545"/>
      <c r="T26" s="545"/>
      <c r="U26" s="135"/>
      <c r="V26" s="135"/>
      <c r="W26" s="545"/>
      <c r="X26" s="545"/>
      <c r="Y26" s="545"/>
      <c r="Z26" s="545"/>
      <c r="AA26" s="545"/>
      <c r="AB26" s="545"/>
      <c r="AC26" s="545"/>
      <c r="AD26" s="545"/>
      <c r="AE26" s="545"/>
      <c r="AF26" s="545"/>
      <c r="AG26" s="545"/>
      <c r="AH26" s="545"/>
      <c r="AI26" s="545"/>
      <c r="AJ26" s="545"/>
      <c r="AK26" s="545"/>
      <c r="AL26" s="133"/>
      <c r="AM26" s="133"/>
    </row>
    <row r="27" spans="2:39" ht="15" customHeight="1">
      <c r="B27" s="81">
        <v>1</v>
      </c>
      <c r="D27" s="133"/>
      <c r="E27" s="133"/>
      <c r="F27" s="133"/>
      <c r="G27" s="133"/>
      <c r="H27" s="133"/>
      <c r="I27" s="133"/>
      <c r="J27" s="133"/>
      <c r="K27" s="133"/>
      <c r="L27" s="133"/>
      <c r="M27" s="133"/>
      <c r="N27" s="133"/>
      <c r="O27" s="133"/>
      <c r="P27" s="133"/>
      <c r="Q27" s="133"/>
      <c r="R27" s="133"/>
      <c r="S27" s="133"/>
      <c r="T27" s="133"/>
      <c r="U27" s="133"/>
      <c r="V27" s="133"/>
      <c r="W27" s="133"/>
      <c r="X27" s="133"/>
      <c r="Y27" s="133"/>
      <c r="Z27" s="133"/>
      <c r="AA27" s="133"/>
      <c r="AB27" s="133"/>
      <c r="AC27" s="133"/>
      <c r="AD27" s="133"/>
      <c r="AE27" s="133"/>
      <c r="AF27" s="133"/>
      <c r="AG27" s="133"/>
      <c r="AH27" s="133"/>
      <c r="AI27" s="133"/>
      <c r="AJ27" s="133"/>
      <c r="AK27" s="133"/>
      <c r="AL27" s="133"/>
      <c r="AM27" s="133"/>
    </row>
    <row r="28" spans="2:39" ht="15" customHeight="1">
      <c r="B28" s="81">
        <v>1</v>
      </c>
      <c r="D28" s="133"/>
      <c r="E28" s="133"/>
      <c r="F28" s="133"/>
      <c r="G28" s="133"/>
      <c r="H28" s="133"/>
      <c r="I28" s="133"/>
      <c r="J28" s="133"/>
      <c r="K28" s="133"/>
      <c r="L28" s="133"/>
      <c r="M28" s="133"/>
      <c r="N28" s="133"/>
      <c r="O28" s="133"/>
      <c r="P28" s="133"/>
      <c r="Q28" s="133"/>
      <c r="R28" s="133"/>
      <c r="S28" s="133"/>
      <c r="T28" s="133"/>
      <c r="U28" s="133"/>
      <c r="V28" s="133"/>
      <c r="W28" s="133"/>
      <c r="X28" s="133"/>
      <c r="Y28" s="133"/>
      <c r="Z28" s="133"/>
      <c r="AA28" s="133"/>
      <c r="AB28" s="133"/>
      <c r="AC28" s="133"/>
      <c r="AD28" s="133"/>
      <c r="AE28" s="133"/>
      <c r="AF28" s="133"/>
      <c r="AG28" s="133"/>
      <c r="AH28" s="133"/>
      <c r="AI28" s="133"/>
      <c r="AJ28" s="133"/>
      <c r="AK28" s="133"/>
      <c r="AL28" s="133"/>
      <c r="AM28" s="133"/>
    </row>
    <row r="29" spans="2:39" ht="15" customHeight="1">
      <c r="B29" s="81">
        <v>1</v>
      </c>
      <c r="D29" s="133"/>
      <c r="E29" s="133"/>
      <c r="F29" s="133"/>
      <c r="G29" s="133"/>
      <c r="H29" s="133"/>
      <c r="I29" s="133"/>
      <c r="J29" s="133"/>
      <c r="K29" s="133"/>
      <c r="L29" s="133"/>
      <c r="M29" s="133"/>
      <c r="N29" s="133"/>
      <c r="O29" s="133"/>
      <c r="P29" s="133"/>
      <c r="Q29" s="133"/>
      <c r="R29" s="133"/>
      <c r="S29" s="133"/>
      <c r="T29" s="133"/>
      <c r="U29" s="133"/>
      <c r="V29" s="133"/>
      <c r="W29" s="133"/>
      <c r="X29" s="133"/>
      <c r="Y29" s="133"/>
      <c r="Z29" s="133"/>
      <c r="AA29" s="133"/>
      <c r="AB29" s="133"/>
      <c r="AC29" s="133"/>
      <c r="AD29" s="133"/>
      <c r="AE29" s="133"/>
      <c r="AF29" s="133"/>
      <c r="AG29" s="133"/>
      <c r="AH29" s="133"/>
      <c r="AI29" s="133"/>
      <c r="AJ29" s="133"/>
      <c r="AK29" s="133"/>
      <c r="AL29" s="133"/>
      <c r="AM29" s="133"/>
    </row>
    <row r="30" spans="2:39" ht="15" customHeight="1">
      <c r="B30" s="81">
        <v>1</v>
      </c>
      <c r="D30" s="133"/>
      <c r="E30" s="136"/>
      <c r="F30" s="136"/>
      <c r="G30" s="136"/>
      <c r="H30" s="136"/>
      <c r="I30" s="136"/>
      <c r="J30" s="136"/>
      <c r="K30" s="136"/>
      <c r="L30" s="136"/>
      <c r="M30" s="136"/>
      <c r="N30" s="136"/>
      <c r="O30" s="136"/>
      <c r="P30" s="133"/>
      <c r="Q30" s="136"/>
      <c r="R30" s="136"/>
      <c r="S30" s="136"/>
      <c r="T30" s="136"/>
      <c r="U30" s="136"/>
      <c r="V30" s="136"/>
      <c r="W30" s="136"/>
      <c r="X30" s="136"/>
      <c r="Y30" s="136"/>
      <c r="Z30" s="136"/>
      <c r="AA30" s="136"/>
      <c r="AB30" s="136"/>
      <c r="AC30" s="136"/>
      <c r="AD30" s="136"/>
      <c r="AE30" s="136"/>
      <c r="AF30" s="136"/>
      <c r="AG30" s="136"/>
      <c r="AH30" s="136"/>
      <c r="AI30" s="136"/>
      <c r="AJ30" s="136"/>
      <c r="AK30" s="136"/>
      <c r="AL30" s="136"/>
      <c r="AM30" s="136"/>
    </row>
    <row r="31" spans="2:39">
      <c r="B31" s="81">
        <v>1</v>
      </c>
      <c r="D31" s="133"/>
      <c r="E31" s="543"/>
      <c r="F31" s="543"/>
      <c r="G31" s="543"/>
      <c r="H31" s="543"/>
      <c r="I31" s="543"/>
      <c r="J31" s="543"/>
      <c r="K31" s="543"/>
      <c r="L31" s="543"/>
      <c r="M31" s="543"/>
      <c r="N31" s="543"/>
      <c r="O31" s="543"/>
      <c r="P31" s="133"/>
      <c r="Q31" s="543"/>
      <c r="R31" s="543"/>
      <c r="S31" s="543"/>
      <c r="T31" s="543"/>
      <c r="U31" s="543"/>
      <c r="V31" s="543"/>
      <c r="W31" s="543"/>
      <c r="X31" s="543"/>
      <c r="Y31" s="543"/>
      <c r="Z31" s="543"/>
      <c r="AA31" s="543"/>
      <c r="AB31" s="136"/>
      <c r="AC31" s="543"/>
      <c r="AD31" s="543"/>
      <c r="AE31" s="543"/>
      <c r="AF31" s="543"/>
      <c r="AG31" s="543"/>
      <c r="AH31" s="543"/>
      <c r="AI31" s="543"/>
      <c r="AJ31" s="543"/>
      <c r="AK31" s="543"/>
      <c r="AL31" s="543"/>
      <c r="AM31" s="543"/>
    </row>
    <row r="32" spans="2:39">
      <c r="B32" s="81">
        <v>1</v>
      </c>
      <c r="D32" s="133"/>
      <c r="E32" s="133"/>
      <c r="F32" s="133"/>
      <c r="G32" s="133"/>
      <c r="H32" s="133"/>
      <c r="I32" s="133"/>
      <c r="J32" s="133"/>
      <c r="K32" s="133"/>
      <c r="L32" s="133"/>
      <c r="M32" s="133"/>
      <c r="N32" s="133"/>
      <c r="O32" s="133"/>
      <c r="P32" s="133"/>
      <c r="Q32" s="133"/>
      <c r="R32" s="133"/>
      <c r="S32" s="133"/>
      <c r="T32" s="133"/>
      <c r="U32" s="133"/>
      <c r="V32" s="133"/>
      <c r="W32" s="133"/>
      <c r="X32" s="133"/>
      <c r="Y32" s="133"/>
      <c r="Z32" s="133"/>
      <c r="AA32" s="133"/>
      <c r="AB32" s="133"/>
      <c r="AC32" s="133"/>
      <c r="AD32" s="133"/>
      <c r="AE32" s="133"/>
      <c r="AF32" s="133"/>
      <c r="AG32" s="133"/>
      <c r="AH32" s="133"/>
      <c r="AI32" s="133"/>
      <c r="AJ32" s="133"/>
      <c r="AK32" s="133"/>
      <c r="AL32" s="133"/>
      <c r="AM32" s="133"/>
    </row>
    <row r="33" spans="2:39">
      <c r="B33" s="81">
        <v>1</v>
      </c>
      <c r="D33" s="133"/>
      <c r="E33" s="133"/>
      <c r="F33" s="133"/>
      <c r="G33" s="133"/>
      <c r="H33" s="133"/>
      <c r="I33" s="133"/>
      <c r="J33" s="133"/>
      <c r="K33" s="133"/>
      <c r="L33" s="133"/>
      <c r="M33" s="133"/>
      <c r="N33" s="133"/>
      <c r="O33" s="133"/>
      <c r="P33" s="133"/>
      <c r="Q33" s="133"/>
      <c r="R33" s="133"/>
      <c r="S33" s="133"/>
      <c r="T33" s="133"/>
      <c r="U33" s="133"/>
      <c r="V33" s="133"/>
      <c r="W33" s="133"/>
      <c r="X33" s="133"/>
      <c r="Y33" s="133"/>
      <c r="Z33" s="133"/>
      <c r="AA33" s="133"/>
      <c r="AB33" s="133"/>
      <c r="AC33" s="133"/>
      <c r="AD33" s="133"/>
      <c r="AE33" s="133"/>
      <c r="AF33" s="133"/>
      <c r="AG33" s="133"/>
      <c r="AH33" s="133"/>
      <c r="AI33" s="133"/>
      <c r="AJ33" s="133"/>
      <c r="AK33" s="133"/>
      <c r="AL33" s="133"/>
      <c r="AM33" s="133"/>
    </row>
    <row r="34" spans="2:39">
      <c r="D34" s="133"/>
      <c r="E34" s="133"/>
      <c r="F34" s="133"/>
      <c r="G34" s="543"/>
      <c r="H34" s="543"/>
      <c r="I34" s="543"/>
      <c r="J34" s="543"/>
      <c r="K34" s="543"/>
      <c r="L34" s="543"/>
      <c r="M34" s="543"/>
      <c r="N34" s="543"/>
      <c r="O34" s="543"/>
      <c r="P34" s="543"/>
      <c r="Q34" s="543"/>
      <c r="R34" s="543"/>
      <c r="S34" s="543"/>
      <c r="T34" s="133"/>
      <c r="U34" s="133"/>
      <c r="V34" s="133"/>
      <c r="W34" s="133"/>
      <c r="X34" s="543"/>
      <c r="Y34" s="543"/>
      <c r="Z34" s="543"/>
      <c r="AA34" s="543"/>
      <c r="AB34" s="543"/>
      <c r="AC34" s="543"/>
      <c r="AD34" s="543"/>
      <c r="AE34" s="543"/>
      <c r="AF34" s="543"/>
      <c r="AG34" s="543"/>
      <c r="AH34" s="543"/>
      <c r="AI34" s="543"/>
      <c r="AJ34" s="543"/>
      <c r="AK34" s="133"/>
      <c r="AL34" s="133"/>
      <c r="AM34" s="133"/>
    </row>
    <row r="35" spans="2:39">
      <c r="D35" s="133"/>
      <c r="E35" s="133"/>
      <c r="F35" s="133"/>
      <c r="G35" s="543"/>
      <c r="H35" s="543"/>
      <c r="I35" s="543"/>
      <c r="J35" s="543"/>
      <c r="K35" s="543"/>
      <c r="L35" s="543"/>
      <c r="M35" s="543"/>
      <c r="N35" s="543"/>
      <c r="O35" s="543"/>
      <c r="P35" s="543"/>
      <c r="Q35" s="543"/>
      <c r="R35" s="543"/>
      <c r="S35" s="543"/>
      <c r="T35" s="133"/>
      <c r="U35" s="133"/>
      <c r="V35" s="133"/>
      <c r="W35" s="133"/>
      <c r="X35" s="543"/>
      <c r="Y35" s="543"/>
      <c r="Z35" s="543"/>
      <c r="AA35" s="543"/>
      <c r="AB35" s="543"/>
      <c r="AC35" s="543"/>
      <c r="AD35" s="543"/>
      <c r="AE35" s="543"/>
      <c r="AF35" s="543"/>
      <c r="AG35" s="543"/>
      <c r="AH35" s="543"/>
      <c r="AI35" s="543"/>
      <c r="AJ35" s="543"/>
      <c r="AK35" s="133"/>
      <c r="AL35" s="133"/>
      <c r="AM35" s="133"/>
    </row>
    <row r="36" spans="2:39">
      <c r="B36" s="81">
        <v>1</v>
      </c>
      <c r="D36" s="133"/>
      <c r="E36" s="133"/>
      <c r="F36" s="133"/>
      <c r="G36" s="543"/>
      <c r="H36" s="543"/>
      <c r="I36" s="543"/>
      <c r="J36" s="543"/>
      <c r="K36" s="543"/>
      <c r="L36" s="543"/>
      <c r="M36" s="543"/>
      <c r="N36" s="543"/>
      <c r="O36" s="543"/>
      <c r="P36" s="543"/>
      <c r="Q36" s="543"/>
      <c r="R36" s="543"/>
      <c r="S36" s="543"/>
      <c r="T36" s="133"/>
      <c r="U36" s="133"/>
      <c r="V36" s="133"/>
      <c r="W36" s="133"/>
      <c r="X36" s="543"/>
      <c r="Y36" s="543"/>
      <c r="Z36" s="543"/>
      <c r="AA36" s="543"/>
      <c r="AB36" s="543"/>
      <c r="AC36" s="543"/>
      <c r="AD36" s="543"/>
      <c r="AE36" s="543"/>
      <c r="AF36" s="543"/>
      <c r="AG36" s="543"/>
      <c r="AH36" s="543"/>
      <c r="AI36" s="543"/>
      <c r="AJ36" s="543"/>
      <c r="AK36" s="133"/>
      <c r="AL36" s="133"/>
      <c r="AM36" s="133"/>
    </row>
    <row r="37" spans="2:39">
      <c r="D37" s="133"/>
      <c r="E37" s="133"/>
      <c r="F37" s="133"/>
      <c r="G37" s="543"/>
      <c r="H37" s="543"/>
      <c r="I37" s="543"/>
      <c r="J37" s="543"/>
      <c r="K37" s="543"/>
      <c r="L37" s="543"/>
      <c r="M37" s="543"/>
      <c r="N37" s="543"/>
      <c r="O37" s="543"/>
      <c r="P37" s="543"/>
      <c r="Q37" s="543"/>
      <c r="R37" s="543"/>
      <c r="S37" s="543"/>
      <c r="T37" s="133"/>
      <c r="U37" s="133"/>
      <c r="V37" s="133"/>
      <c r="W37" s="133"/>
      <c r="X37" s="543"/>
      <c r="Y37" s="543"/>
      <c r="Z37" s="543"/>
      <c r="AA37" s="543"/>
      <c r="AB37" s="543"/>
      <c r="AC37" s="543"/>
      <c r="AD37" s="543"/>
      <c r="AE37" s="543"/>
      <c r="AF37" s="543"/>
      <c r="AG37" s="543"/>
      <c r="AH37" s="543"/>
      <c r="AI37" s="543"/>
      <c r="AJ37" s="543"/>
      <c r="AK37" s="133"/>
      <c r="AL37" s="133"/>
      <c r="AM37" s="133"/>
    </row>
    <row r="38" spans="2:39">
      <c r="D38" s="133"/>
      <c r="E38" s="133"/>
      <c r="F38" s="133"/>
      <c r="G38" s="543"/>
      <c r="H38" s="543"/>
      <c r="I38" s="543"/>
      <c r="J38" s="543"/>
      <c r="K38" s="543"/>
      <c r="L38" s="543"/>
      <c r="M38" s="543"/>
      <c r="N38" s="543"/>
      <c r="O38" s="543"/>
      <c r="P38" s="543"/>
      <c r="Q38" s="543"/>
      <c r="R38" s="543"/>
      <c r="S38" s="543"/>
      <c r="T38" s="133"/>
      <c r="U38" s="133"/>
      <c r="V38" s="133"/>
      <c r="W38" s="133"/>
      <c r="X38" s="543"/>
      <c r="Y38" s="543"/>
      <c r="Z38" s="543"/>
      <c r="AA38" s="543"/>
      <c r="AB38" s="543"/>
      <c r="AC38" s="543"/>
      <c r="AD38" s="543"/>
      <c r="AE38" s="543"/>
      <c r="AF38" s="543"/>
      <c r="AG38" s="543"/>
      <c r="AH38" s="543"/>
      <c r="AI38" s="543"/>
      <c r="AJ38" s="543"/>
      <c r="AK38" s="133"/>
      <c r="AL38" s="133"/>
      <c r="AM38" s="133"/>
    </row>
    <row r="39" spans="2:39">
      <c r="D39" s="133"/>
      <c r="E39" s="133"/>
      <c r="F39" s="133"/>
      <c r="G39" s="543"/>
      <c r="H39" s="543"/>
      <c r="I39" s="543"/>
      <c r="J39" s="543"/>
      <c r="K39" s="543"/>
      <c r="L39" s="543"/>
      <c r="M39" s="543"/>
      <c r="N39" s="543"/>
      <c r="O39" s="543"/>
      <c r="P39" s="543"/>
      <c r="Q39" s="543"/>
      <c r="R39" s="543"/>
      <c r="S39" s="543"/>
      <c r="T39" s="133"/>
      <c r="U39" s="133"/>
      <c r="V39" s="133"/>
      <c r="W39" s="133"/>
      <c r="X39" s="543"/>
      <c r="Y39" s="543"/>
      <c r="Z39" s="543"/>
      <c r="AA39" s="543"/>
      <c r="AB39" s="543"/>
      <c r="AC39" s="543"/>
      <c r="AD39" s="543"/>
      <c r="AE39" s="543"/>
      <c r="AF39" s="543"/>
      <c r="AG39" s="543"/>
      <c r="AH39" s="543"/>
      <c r="AI39" s="543"/>
      <c r="AJ39" s="543"/>
      <c r="AK39" s="133"/>
      <c r="AL39" s="133"/>
      <c r="AM39" s="133"/>
    </row>
    <row r="40" spans="2:39">
      <c r="D40" s="133"/>
      <c r="E40" s="133"/>
      <c r="F40" s="133"/>
      <c r="G40" s="543"/>
      <c r="H40" s="543"/>
      <c r="I40" s="543"/>
      <c r="J40" s="543"/>
      <c r="K40" s="543"/>
      <c r="L40" s="543"/>
      <c r="M40" s="543"/>
      <c r="N40" s="543"/>
      <c r="O40" s="543"/>
      <c r="P40" s="543"/>
      <c r="Q40" s="543"/>
      <c r="R40" s="543"/>
      <c r="S40" s="543"/>
      <c r="T40" s="133"/>
      <c r="U40" s="133"/>
      <c r="V40" s="133"/>
      <c r="W40" s="133"/>
      <c r="X40" s="543"/>
      <c r="Y40" s="543"/>
      <c r="Z40" s="543"/>
      <c r="AA40" s="543"/>
      <c r="AB40" s="543"/>
      <c r="AC40" s="543"/>
      <c r="AD40" s="543"/>
      <c r="AE40" s="543"/>
      <c r="AF40" s="543"/>
      <c r="AG40" s="543"/>
      <c r="AH40" s="543"/>
      <c r="AI40" s="543"/>
      <c r="AJ40" s="543"/>
      <c r="AK40" s="133"/>
      <c r="AL40" s="133"/>
      <c r="AM40" s="133"/>
    </row>
    <row r="41" spans="2:39">
      <c r="D41" s="133"/>
      <c r="E41" s="133"/>
      <c r="F41" s="133"/>
      <c r="G41" s="543"/>
      <c r="H41" s="543"/>
      <c r="I41" s="543"/>
      <c r="J41" s="543"/>
      <c r="K41" s="543"/>
      <c r="L41" s="543"/>
      <c r="M41" s="543"/>
      <c r="N41" s="543"/>
      <c r="O41" s="543"/>
      <c r="P41" s="543"/>
      <c r="Q41" s="543"/>
      <c r="R41" s="543"/>
      <c r="S41" s="543"/>
      <c r="T41" s="133"/>
      <c r="U41" s="133"/>
      <c r="V41" s="133"/>
      <c r="W41" s="133"/>
      <c r="X41" s="543"/>
      <c r="Y41" s="543"/>
      <c r="Z41" s="543"/>
      <c r="AA41" s="543"/>
      <c r="AB41" s="543"/>
      <c r="AC41" s="543"/>
      <c r="AD41" s="543"/>
      <c r="AE41" s="543"/>
      <c r="AF41" s="543"/>
      <c r="AG41" s="543"/>
      <c r="AH41" s="543"/>
      <c r="AI41" s="543"/>
      <c r="AJ41" s="543"/>
      <c r="AK41" s="133"/>
      <c r="AL41" s="133"/>
      <c r="AM41" s="133"/>
    </row>
    <row r="42" spans="2:39">
      <c r="D42" s="133"/>
      <c r="E42" s="133"/>
      <c r="F42" s="133"/>
      <c r="G42" s="543"/>
      <c r="H42" s="543"/>
      <c r="I42" s="543"/>
      <c r="J42" s="543"/>
      <c r="K42" s="543"/>
      <c r="L42" s="543"/>
      <c r="M42" s="543"/>
      <c r="N42" s="543"/>
      <c r="O42" s="543"/>
      <c r="P42" s="543"/>
      <c r="Q42" s="543"/>
      <c r="R42" s="543"/>
      <c r="S42" s="543"/>
      <c r="T42" s="133"/>
      <c r="U42" s="133"/>
      <c r="V42" s="133"/>
      <c r="W42" s="133"/>
      <c r="X42" s="543"/>
      <c r="Y42" s="543"/>
      <c r="Z42" s="543"/>
      <c r="AA42" s="543"/>
      <c r="AB42" s="543"/>
      <c r="AC42" s="543"/>
      <c r="AD42" s="543"/>
      <c r="AE42" s="543"/>
      <c r="AF42" s="543"/>
      <c r="AG42" s="543"/>
      <c r="AH42" s="543"/>
      <c r="AI42" s="543"/>
      <c r="AJ42" s="543"/>
      <c r="AK42" s="133"/>
      <c r="AL42" s="133"/>
      <c r="AM42" s="133"/>
    </row>
    <row r="43" spans="2:39">
      <c r="D43" s="133"/>
      <c r="E43" s="133"/>
      <c r="F43" s="133"/>
      <c r="G43" s="543"/>
      <c r="H43" s="543"/>
      <c r="I43" s="543"/>
      <c r="J43" s="543"/>
      <c r="K43" s="543"/>
      <c r="L43" s="543"/>
      <c r="M43" s="543"/>
      <c r="N43" s="543"/>
      <c r="O43" s="543"/>
      <c r="P43" s="543"/>
      <c r="Q43" s="543"/>
      <c r="R43" s="543"/>
      <c r="S43" s="543"/>
      <c r="T43" s="133"/>
      <c r="U43" s="133"/>
      <c r="V43" s="133"/>
      <c r="W43" s="133"/>
      <c r="X43" s="543"/>
      <c r="Y43" s="543"/>
      <c r="Z43" s="543"/>
      <c r="AA43" s="543"/>
      <c r="AB43" s="543"/>
      <c r="AC43" s="543"/>
      <c r="AD43" s="543"/>
      <c r="AE43" s="543"/>
      <c r="AF43" s="543"/>
      <c r="AG43" s="543"/>
      <c r="AH43" s="543"/>
      <c r="AI43" s="543"/>
      <c r="AJ43" s="543"/>
      <c r="AK43" s="133"/>
      <c r="AL43" s="133"/>
      <c r="AM43" s="133"/>
    </row>
    <row r="44" spans="2:39">
      <c r="D44" s="133"/>
      <c r="E44" s="133"/>
      <c r="F44" s="133"/>
      <c r="G44" s="543"/>
      <c r="H44" s="543"/>
      <c r="I44" s="543"/>
      <c r="J44" s="543"/>
      <c r="K44" s="543"/>
      <c r="L44" s="543"/>
      <c r="M44" s="543"/>
      <c r="N44" s="543"/>
      <c r="O44" s="543"/>
      <c r="P44" s="543"/>
      <c r="Q44" s="543"/>
      <c r="R44" s="543"/>
      <c r="S44" s="543"/>
      <c r="T44" s="133"/>
      <c r="U44" s="133"/>
      <c r="V44" s="133"/>
      <c r="W44" s="133"/>
      <c r="X44" s="543"/>
      <c r="Y44" s="543"/>
      <c r="Z44" s="543"/>
      <c r="AA44" s="543"/>
      <c r="AB44" s="543"/>
      <c r="AC44" s="543"/>
      <c r="AD44" s="543"/>
      <c r="AE44" s="543"/>
      <c r="AF44" s="543"/>
      <c r="AG44" s="543"/>
      <c r="AH44" s="543"/>
      <c r="AI44" s="543"/>
      <c r="AJ44" s="543"/>
      <c r="AK44" s="133"/>
      <c r="AL44" s="133"/>
      <c r="AM44" s="133"/>
    </row>
    <row r="45" spans="2:39">
      <c r="D45" s="133"/>
      <c r="E45" s="133"/>
      <c r="F45" s="133"/>
      <c r="G45" s="543"/>
      <c r="H45" s="543"/>
      <c r="I45" s="543"/>
      <c r="J45" s="543"/>
      <c r="K45" s="543"/>
      <c r="L45" s="543"/>
      <c r="M45" s="543"/>
      <c r="N45" s="543"/>
      <c r="O45" s="543"/>
      <c r="P45" s="543"/>
      <c r="Q45" s="543"/>
      <c r="R45" s="543"/>
      <c r="S45" s="543"/>
      <c r="T45" s="133"/>
      <c r="U45" s="133"/>
      <c r="V45" s="133"/>
      <c r="W45" s="133"/>
      <c r="X45" s="543"/>
      <c r="Y45" s="543"/>
      <c r="Z45" s="543"/>
      <c r="AA45" s="543"/>
      <c r="AB45" s="543"/>
      <c r="AC45" s="543"/>
      <c r="AD45" s="543"/>
      <c r="AE45" s="543"/>
      <c r="AF45" s="543"/>
      <c r="AG45" s="543"/>
      <c r="AH45" s="543"/>
      <c r="AI45" s="543"/>
      <c r="AJ45" s="543"/>
      <c r="AK45" s="133"/>
      <c r="AL45" s="133"/>
      <c r="AM45" s="133"/>
    </row>
    <row r="46" spans="2:39">
      <c r="D46" s="133"/>
      <c r="E46" s="133"/>
      <c r="F46" s="133"/>
      <c r="G46" s="543"/>
      <c r="H46" s="543"/>
      <c r="I46" s="543"/>
      <c r="J46" s="543"/>
      <c r="K46" s="543"/>
      <c r="L46" s="543"/>
      <c r="M46" s="543"/>
      <c r="N46" s="543"/>
      <c r="O46" s="543"/>
      <c r="P46" s="543"/>
      <c r="Q46" s="543"/>
      <c r="R46" s="543"/>
      <c r="S46" s="543"/>
      <c r="T46" s="133"/>
      <c r="U46" s="133"/>
      <c r="V46" s="133"/>
      <c r="W46" s="133"/>
      <c r="X46" s="543"/>
      <c r="Y46" s="543"/>
      <c r="Z46" s="543"/>
      <c r="AA46" s="543"/>
      <c r="AB46" s="543"/>
      <c r="AC46" s="543"/>
      <c r="AD46" s="543"/>
      <c r="AE46" s="543"/>
      <c r="AF46" s="543"/>
      <c r="AG46" s="543"/>
      <c r="AH46" s="543"/>
      <c r="AI46" s="543"/>
      <c r="AJ46" s="543"/>
      <c r="AK46" s="133"/>
      <c r="AL46" s="133"/>
      <c r="AM46" s="133"/>
    </row>
    <row r="47" spans="2:39">
      <c r="D47" s="133"/>
      <c r="E47" s="133"/>
      <c r="F47" s="133"/>
      <c r="G47" s="543"/>
      <c r="H47" s="543"/>
      <c r="I47" s="543"/>
      <c r="J47" s="543"/>
      <c r="K47" s="543"/>
      <c r="L47" s="543"/>
      <c r="M47" s="543"/>
      <c r="N47" s="543"/>
      <c r="O47" s="543"/>
      <c r="P47" s="543"/>
      <c r="Q47" s="543"/>
      <c r="R47" s="543"/>
      <c r="S47" s="543"/>
      <c r="T47" s="133"/>
      <c r="U47" s="133"/>
      <c r="V47" s="133"/>
      <c r="W47" s="133"/>
      <c r="X47" s="543"/>
      <c r="Y47" s="543"/>
      <c r="Z47" s="543"/>
      <c r="AA47" s="543"/>
      <c r="AB47" s="543"/>
      <c r="AC47" s="543"/>
      <c r="AD47" s="543"/>
      <c r="AE47" s="543"/>
      <c r="AF47" s="543"/>
      <c r="AG47" s="543"/>
      <c r="AH47" s="543"/>
      <c r="AI47" s="543"/>
      <c r="AJ47" s="543"/>
      <c r="AK47" s="133"/>
      <c r="AL47" s="133"/>
      <c r="AM47" s="133"/>
    </row>
    <row r="48" spans="2:39">
      <c r="D48" s="133"/>
      <c r="E48" s="133"/>
      <c r="F48" s="133"/>
      <c r="G48" s="133"/>
      <c r="H48" s="133"/>
      <c r="I48" s="133"/>
      <c r="J48" s="133"/>
      <c r="K48" s="133"/>
      <c r="L48" s="133"/>
      <c r="M48" s="133"/>
      <c r="N48" s="133"/>
      <c r="O48" s="133"/>
      <c r="P48" s="133"/>
      <c r="Q48" s="133"/>
      <c r="R48" s="133"/>
      <c r="S48" s="133"/>
      <c r="T48" s="133"/>
      <c r="U48" s="133"/>
      <c r="V48" s="133"/>
      <c r="W48" s="133"/>
      <c r="X48" s="133"/>
      <c r="Y48" s="133"/>
      <c r="Z48" s="133"/>
      <c r="AA48" s="133"/>
      <c r="AB48" s="133"/>
      <c r="AC48" s="133"/>
      <c r="AD48" s="133"/>
      <c r="AE48" s="133"/>
      <c r="AF48" s="133"/>
      <c r="AG48" s="133"/>
      <c r="AH48" s="133"/>
      <c r="AI48" s="133"/>
      <c r="AJ48" s="133"/>
      <c r="AK48" s="133"/>
      <c r="AL48" s="133"/>
      <c r="AM48" s="133"/>
    </row>
    <row r="49" spans="4:39">
      <c r="D49" s="133"/>
      <c r="E49" s="133"/>
      <c r="F49" s="133"/>
      <c r="G49" s="543"/>
      <c r="H49" s="543"/>
      <c r="I49" s="543"/>
      <c r="J49" s="543"/>
      <c r="K49" s="543"/>
      <c r="L49" s="543"/>
      <c r="M49" s="543"/>
      <c r="N49" s="543"/>
      <c r="O49" s="543"/>
      <c r="P49" s="543"/>
      <c r="Q49" s="543"/>
      <c r="R49" s="543"/>
      <c r="S49" s="543"/>
      <c r="T49" s="133"/>
      <c r="U49" s="133"/>
      <c r="V49" s="133"/>
      <c r="W49" s="133"/>
      <c r="X49" s="543"/>
      <c r="Y49" s="543"/>
      <c r="Z49" s="543"/>
      <c r="AA49" s="543"/>
      <c r="AB49" s="543"/>
      <c r="AC49" s="543"/>
      <c r="AD49" s="543"/>
      <c r="AE49" s="543"/>
      <c r="AF49" s="543"/>
      <c r="AG49" s="543"/>
      <c r="AH49" s="543"/>
      <c r="AI49" s="543"/>
      <c r="AJ49" s="543"/>
      <c r="AK49" s="133"/>
      <c r="AL49" s="133"/>
      <c r="AM49" s="133"/>
    </row>
    <row r="50" spans="4:39">
      <c r="D50" s="133"/>
      <c r="E50" s="133"/>
      <c r="F50" s="133"/>
      <c r="G50" s="543"/>
      <c r="H50" s="543"/>
      <c r="I50" s="543"/>
      <c r="J50" s="543"/>
      <c r="K50" s="543"/>
      <c r="L50" s="543"/>
      <c r="M50" s="543"/>
      <c r="N50" s="543"/>
      <c r="O50" s="543"/>
      <c r="P50" s="543"/>
      <c r="Q50" s="543"/>
      <c r="R50" s="543"/>
      <c r="S50" s="543"/>
      <c r="T50" s="133"/>
      <c r="U50" s="133"/>
      <c r="V50" s="133"/>
      <c r="W50" s="133"/>
      <c r="X50" s="543"/>
      <c r="Y50" s="543"/>
      <c r="Z50" s="543"/>
      <c r="AA50" s="543"/>
      <c r="AB50" s="543"/>
      <c r="AC50" s="543"/>
      <c r="AD50" s="543"/>
      <c r="AE50" s="543"/>
      <c r="AF50" s="543"/>
      <c r="AG50" s="543"/>
      <c r="AH50" s="543"/>
      <c r="AI50" s="543"/>
      <c r="AJ50" s="543"/>
      <c r="AK50" s="133"/>
      <c r="AL50" s="133"/>
      <c r="AM50" s="133"/>
    </row>
    <row r="51" spans="4:39">
      <c r="D51" s="133"/>
      <c r="E51" s="133"/>
      <c r="F51" s="133"/>
      <c r="G51" s="543"/>
      <c r="H51" s="543"/>
      <c r="I51" s="543"/>
      <c r="J51" s="543"/>
      <c r="K51" s="543"/>
      <c r="L51" s="543"/>
      <c r="M51" s="543"/>
      <c r="N51" s="543"/>
      <c r="O51" s="543"/>
      <c r="P51" s="543"/>
      <c r="Q51" s="543"/>
      <c r="R51" s="543"/>
      <c r="S51" s="543"/>
      <c r="T51" s="133"/>
      <c r="U51" s="133"/>
      <c r="V51" s="133"/>
      <c r="W51" s="133"/>
      <c r="X51" s="543"/>
      <c r="Y51" s="543"/>
      <c r="Z51" s="543"/>
      <c r="AA51" s="543"/>
      <c r="AB51" s="543"/>
      <c r="AC51" s="543"/>
      <c r="AD51" s="543"/>
      <c r="AE51" s="543"/>
      <c r="AF51" s="543"/>
      <c r="AG51" s="543"/>
      <c r="AH51" s="543"/>
      <c r="AI51" s="543"/>
      <c r="AJ51" s="543"/>
      <c r="AK51" s="133"/>
      <c r="AL51" s="133"/>
      <c r="AM51" s="133"/>
    </row>
    <row r="52" spans="4:39">
      <c r="D52" s="133"/>
      <c r="E52" s="133"/>
      <c r="F52" s="133"/>
      <c r="G52" s="543"/>
      <c r="H52" s="543"/>
      <c r="I52" s="543"/>
      <c r="J52" s="543"/>
      <c r="K52" s="543"/>
      <c r="L52" s="543"/>
      <c r="M52" s="543"/>
      <c r="N52" s="543"/>
      <c r="O52" s="543"/>
      <c r="P52" s="543"/>
      <c r="Q52" s="543"/>
      <c r="R52" s="543"/>
      <c r="S52" s="543"/>
      <c r="T52" s="133"/>
      <c r="U52" s="133"/>
      <c r="V52" s="133"/>
      <c r="W52" s="133"/>
      <c r="X52" s="543"/>
      <c r="Y52" s="543"/>
      <c r="Z52" s="543"/>
      <c r="AA52" s="543"/>
      <c r="AB52" s="543"/>
      <c r="AC52" s="543"/>
      <c r="AD52" s="543"/>
      <c r="AE52" s="543"/>
      <c r="AF52" s="543"/>
      <c r="AG52" s="543"/>
      <c r="AH52" s="543"/>
      <c r="AI52" s="543"/>
      <c r="AJ52" s="543"/>
      <c r="AK52" s="133"/>
      <c r="AL52" s="133"/>
      <c r="AM52" s="133"/>
    </row>
    <row r="53" spans="4:39">
      <c r="D53" s="133"/>
      <c r="E53" s="133"/>
      <c r="F53" s="133"/>
      <c r="G53" s="543"/>
      <c r="H53" s="543"/>
      <c r="I53" s="543"/>
      <c r="J53" s="543"/>
      <c r="K53" s="543"/>
      <c r="L53" s="543"/>
      <c r="M53" s="543"/>
      <c r="N53" s="543"/>
      <c r="O53" s="543"/>
      <c r="P53" s="543"/>
      <c r="Q53" s="543"/>
      <c r="R53" s="543"/>
      <c r="S53" s="543"/>
      <c r="T53" s="133"/>
      <c r="U53" s="133"/>
      <c r="V53" s="133"/>
      <c r="W53" s="133"/>
      <c r="X53" s="543"/>
      <c r="Y53" s="543"/>
      <c r="Z53" s="543"/>
      <c r="AA53" s="543"/>
      <c r="AB53" s="543"/>
      <c r="AC53" s="543"/>
      <c r="AD53" s="543"/>
      <c r="AE53" s="543"/>
      <c r="AF53" s="543"/>
      <c r="AG53" s="543"/>
      <c r="AH53" s="543"/>
      <c r="AI53" s="543"/>
      <c r="AJ53" s="543"/>
      <c r="AK53" s="133"/>
      <c r="AL53" s="133"/>
      <c r="AM53" s="133"/>
    </row>
    <row r="54" spans="4:39">
      <c r="D54" s="133"/>
      <c r="E54" s="133"/>
      <c r="F54" s="133"/>
      <c r="G54" s="543"/>
      <c r="H54" s="543"/>
      <c r="I54" s="543"/>
      <c r="J54" s="543"/>
      <c r="K54" s="543"/>
      <c r="L54" s="543"/>
      <c r="M54" s="543"/>
      <c r="N54" s="543"/>
      <c r="O54" s="543"/>
      <c r="P54" s="543"/>
      <c r="Q54" s="543"/>
      <c r="R54" s="543"/>
      <c r="S54" s="543"/>
      <c r="T54" s="133"/>
      <c r="U54" s="133"/>
      <c r="V54" s="133"/>
      <c r="W54" s="133"/>
      <c r="X54" s="543"/>
      <c r="Y54" s="543"/>
      <c r="Z54" s="543"/>
      <c r="AA54" s="543"/>
      <c r="AB54" s="543"/>
      <c r="AC54" s="543"/>
      <c r="AD54" s="543"/>
      <c r="AE54" s="543"/>
      <c r="AF54" s="543"/>
      <c r="AG54" s="543"/>
      <c r="AH54" s="543"/>
      <c r="AI54" s="543"/>
      <c r="AJ54" s="543"/>
      <c r="AK54" s="133"/>
      <c r="AL54" s="133"/>
      <c r="AM54" s="133"/>
    </row>
    <row r="55" spans="4:39">
      <c r="D55" s="133"/>
      <c r="E55" s="133"/>
      <c r="F55" s="133"/>
      <c r="G55" s="543"/>
      <c r="H55" s="543"/>
      <c r="I55" s="543"/>
      <c r="J55" s="543"/>
      <c r="K55" s="543"/>
      <c r="L55" s="543"/>
      <c r="M55" s="543"/>
      <c r="N55" s="543"/>
      <c r="O55" s="543"/>
      <c r="P55" s="543"/>
      <c r="Q55" s="543"/>
      <c r="R55" s="543"/>
      <c r="S55" s="543"/>
      <c r="T55" s="133"/>
      <c r="U55" s="133"/>
      <c r="V55" s="133"/>
      <c r="W55" s="133"/>
      <c r="X55" s="543"/>
      <c r="Y55" s="543"/>
      <c r="Z55" s="543"/>
      <c r="AA55" s="543"/>
      <c r="AB55" s="543"/>
      <c r="AC55" s="543"/>
      <c r="AD55" s="543"/>
      <c r="AE55" s="543"/>
      <c r="AF55" s="543"/>
      <c r="AG55" s="543"/>
      <c r="AH55" s="543"/>
      <c r="AI55" s="543"/>
      <c r="AJ55" s="543"/>
      <c r="AK55" s="133"/>
      <c r="AL55" s="133"/>
      <c r="AM55" s="133"/>
    </row>
    <row r="56" spans="4:39">
      <c r="D56" s="133"/>
      <c r="E56" s="133"/>
      <c r="F56" s="133"/>
      <c r="G56" s="543"/>
      <c r="H56" s="543"/>
      <c r="I56" s="543"/>
      <c r="J56" s="543"/>
      <c r="K56" s="543"/>
      <c r="L56" s="543"/>
      <c r="M56" s="543"/>
      <c r="N56" s="543"/>
      <c r="O56" s="543"/>
      <c r="P56" s="543"/>
      <c r="Q56" s="543"/>
      <c r="R56" s="543"/>
      <c r="S56" s="543"/>
      <c r="T56" s="133"/>
      <c r="U56" s="133"/>
      <c r="V56" s="133"/>
      <c r="W56" s="133"/>
      <c r="X56" s="543"/>
      <c r="Y56" s="543"/>
      <c r="Z56" s="543"/>
      <c r="AA56" s="543"/>
      <c r="AB56" s="543"/>
      <c r="AC56" s="543"/>
      <c r="AD56" s="543"/>
      <c r="AE56" s="543"/>
      <c r="AF56" s="543"/>
      <c r="AG56" s="543"/>
      <c r="AH56" s="543"/>
      <c r="AI56" s="543"/>
      <c r="AJ56" s="543"/>
      <c r="AK56" s="133"/>
      <c r="AL56" s="133"/>
      <c r="AM56" s="133"/>
    </row>
    <row r="57" spans="4:39">
      <c r="D57" s="133"/>
      <c r="E57" s="133"/>
      <c r="F57" s="133"/>
      <c r="G57" s="543"/>
      <c r="H57" s="543"/>
      <c r="I57" s="543"/>
      <c r="J57" s="543"/>
      <c r="K57" s="543"/>
      <c r="L57" s="543"/>
      <c r="M57" s="543"/>
      <c r="N57" s="543"/>
      <c r="O57" s="543"/>
      <c r="P57" s="543"/>
      <c r="Q57" s="543"/>
      <c r="R57" s="543"/>
      <c r="S57" s="543"/>
      <c r="T57" s="133"/>
      <c r="U57" s="133"/>
      <c r="V57" s="133"/>
      <c r="W57" s="133"/>
      <c r="X57" s="543"/>
      <c r="Y57" s="543"/>
      <c r="Z57" s="543"/>
      <c r="AA57" s="543"/>
      <c r="AB57" s="543"/>
      <c r="AC57" s="543"/>
      <c r="AD57" s="543"/>
      <c r="AE57" s="543"/>
      <c r="AF57" s="543"/>
      <c r="AG57" s="543"/>
      <c r="AH57" s="543"/>
      <c r="AI57" s="543"/>
      <c r="AJ57" s="543"/>
      <c r="AK57" s="133"/>
      <c r="AL57" s="133"/>
      <c r="AM57" s="133"/>
    </row>
    <row r="58" spans="4:39">
      <c r="D58" s="133"/>
      <c r="E58" s="133"/>
      <c r="F58" s="133"/>
      <c r="G58" s="543"/>
      <c r="H58" s="543"/>
      <c r="I58" s="543"/>
      <c r="J58" s="543"/>
      <c r="K58" s="543"/>
      <c r="L58" s="543"/>
      <c r="M58" s="543"/>
      <c r="N58" s="543"/>
      <c r="O58" s="543"/>
      <c r="P58" s="543"/>
      <c r="Q58" s="543"/>
      <c r="R58" s="543"/>
      <c r="S58" s="543"/>
      <c r="T58" s="133"/>
      <c r="U58" s="133"/>
      <c r="V58" s="133"/>
      <c r="W58" s="133"/>
      <c r="X58" s="543"/>
      <c r="Y58" s="543"/>
      <c r="Z58" s="543"/>
      <c r="AA58" s="543"/>
      <c r="AB58" s="543"/>
      <c r="AC58" s="543"/>
      <c r="AD58" s="543"/>
      <c r="AE58" s="543"/>
      <c r="AF58" s="543"/>
      <c r="AG58" s="543"/>
      <c r="AH58" s="543"/>
      <c r="AI58" s="543"/>
      <c r="AJ58" s="543"/>
      <c r="AK58" s="133"/>
      <c r="AL58" s="133"/>
      <c r="AM58" s="133"/>
    </row>
    <row r="59" spans="4:39">
      <c r="D59" s="133"/>
      <c r="E59" s="133"/>
      <c r="F59" s="133"/>
      <c r="G59" s="543"/>
      <c r="H59" s="543"/>
      <c r="I59" s="543"/>
      <c r="J59" s="543"/>
      <c r="K59" s="543"/>
      <c r="L59" s="543"/>
      <c r="M59" s="543"/>
      <c r="N59" s="543"/>
      <c r="O59" s="543"/>
      <c r="P59" s="543"/>
      <c r="Q59" s="543"/>
      <c r="R59" s="543"/>
      <c r="S59" s="543"/>
      <c r="T59" s="133"/>
      <c r="U59" s="133"/>
      <c r="V59" s="133"/>
      <c r="W59" s="133"/>
      <c r="X59" s="543"/>
      <c r="Y59" s="543"/>
      <c r="Z59" s="543"/>
      <c r="AA59" s="543"/>
      <c r="AB59" s="543"/>
      <c r="AC59" s="543"/>
      <c r="AD59" s="543"/>
      <c r="AE59" s="543"/>
      <c r="AF59" s="543"/>
      <c r="AG59" s="543"/>
      <c r="AH59" s="543"/>
      <c r="AI59" s="543"/>
      <c r="AJ59" s="543"/>
      <c r="AK59" s="133"/>
      <c r="AL59" s="133"/>
      <c r="AM59" s="133"/>
    </row>
    <row r="60" spans="4:39">
      <c r="D60" s="133"/>
      <c r="E60" s="133"/>
      <c r="F60" s="133"/>
      <c r="G60" s="543"/>
      <c r="H60" s="543"/>
      <c r="I60" s="543"/>
      <c r="J60" s="543"/>
      <c r="K60" s="543"/>
      <c r="L60" s="543"/>
      <c r="M60" s="543"/>
      <c r="N60" s="543"/>
      <c r="O60" s="543"/>
      <c r="P60" s="543"/>
      <c r="Q60" s="543"/>
      <c r="R60" s="543"/>
      <c r="S60" s="543"/>
      <c r="T60" s="133"/>
      <c r="U60" s="133"/>
      <c r="V60" s="133"/>
      <c r="W60" s="133"/>
      <c r="X60" s="543"/>
      <c r="Y60" s="543"/>
      <c r="Z60" s="543"/>
      <c r="AA60" s="543"/>
      <c r="AB60" s="543"/>
      <c r="AC60" s="543"/>
      <c r="AD60" s="543"/>
      <c r="AE60" s="543"/>
      <c r="AF60" s="543"/>
      <c r="AG60" s="543"/>
      <c r="AH60" s="543"/>
      <c r="AI60" s="543"/>
      <c r="AJ60" s="543"/>
      <c r="AK60" s="133"/>
      <c r="AL60" s="133"/>
      <c r="AM60" s="133"/>
    </row>
    <row r="61" spans="4:39">
      <c r="D61" s="133"/>
      <c r="E61" s="133"/>
      <c r="F61" s="133"/>
      <c r="G61" s="543"/>
      <c r="H61" s="543"/>
      <c r="I61" s="543"/>
      <c r="J61" s="543"/>
      <c r="K61" s="543"/>
      <c r="L61" s="543"/>
      <c r="M61" s="543"/>
      <c r="N61" s="543"/>
      <c r="O61" s="543"/>
      <c r="P61" s="543"/>
      <c r="Q61" s="543"/>
      <c r="R61" s="543"/>
      <c r="S61" s="543"/>
      <c r="T61" s="133"/>
      <c r="U61" s="133"/>
      <c r="V61" s="133"/>
      <c r="W61" s="133"/>
      <c r="X61" s="543"/>
      <c r="Y61" s="543"/>
      <c r="Z61" s="543"/>
      <c r="AA61" s="543"/>
      <c r="AB61" s="543"/>
      <c r="AC61" s="543"/>
      <c r="AD61" s="543"/>
      <c r="AE61" s="543"/>
      <c r="AF61" s="543"/>
      <c r="AG61" s="543"/>
      <c r="AH61" s="543"/>
      <c r="AI61" s="543"/>
      <c r="AJ61" s="543"/>
      <c r="AK61" s="133"/>
      <c r="AL61" s="133"/>
      <c r="AM61" s="133"/>
    </row>
    <row r="62" spans="4:39">
      <c r="D62" s="133"/>
      <c r="E62" s="133"/>
      <c r="F62" s="133"/>
      <c r="G62" s="543"/>
      <c r="H62" s="543"/>
      <c r="I62" s="543"/>
      <c r="J62" s="543"/>
      <c r="K62" s="543"/>
      <c r="L62" s="543"/>
      <c r="M62" s="543"/>
      <c r="N62" s="543"/>
      <c r="O62" s="543"/>
      <c r="P62" s="543"/>
      <c r="Q62" s="543"/>
      <c r="R62" s="543"/>
      <c r="S62" s="543"/>
      <c r="T62" s="133"/>
      <c r="U62" s="133"/>
      <c r="V62" s="133"/>
      <c r="W62" s="133"/>
      <c r="X62" s="543"/>
      <c r="Y62" s="543"/>
      <c r="Z62" s="543"/>
      <c r="AA62" s="543"/>
      <c r="AB62" s="543"/>
      <c r="AC62" s="543"/>
      <c r="AD62" s="543"/>
      <c r="AE62" s="543"/>
      <c r="AF62" s="543"/>
      <c r="AG62" s="543"/>
      <c r="AH62" s="543"/>
      <c r="AI62" s="543"/>
      <c r="AJ62" s="543"/>
      <c r="AK62" s="133"/>
      <c r="AL62" s="133"/>
      <c r="AM62" s="133"/>
    </row>
    <row r="63" spans="4:39">
      <c r="D63" s="133"/>
      <c r="E63" s="136"/>
      <c r="F63" s="136"/>
      <c r="G63" s="136"/>
      <c r="H63" s="136"/>
      <c r="I63" s="136"/>
      <c r="J63" s="136"/>
      <c r="K63" s="136"/>
      <c r="L63" s="136"/>
      <c r="M63" s="136"/>
      <c r="N63" s="136"/>
      <c r="O63" s="136"/>
      <c r="P63" s="133"/>
      <c r="Q63" s="136"/>
      <c r="R63" s="136"/>
      <c r="S63" s="136"/>
      <c r="T63" s="136"/>
      <c r="U63" s="136"/>
      <c r="V63" s="136"/>
      <c r="W63" s="136"/>
      <c r="X63" s="136"/>
      <c r="Y63" s="136"/>
      <c r="Z63" s="136"/>
      <c r="AA63" s="136"/>
      <c r="AB63" s="136"/>
      <c r="AC63" s="136"/>
      <c r="AD63" s="136"/>
      <c r="AE63" s="136"/>
      <c r="AF63" s="136"/>
      <c r="AG63" s="136"/>
      <c r="AH63" s="136"/>
      <c r="AI63" s="136"/>
      <c r="AJ63" s="136"/>
      <c r="AK63" s="136"/>
      <c r="AL63" s="136"/>
      <c r="AM63" s="136"/>
    </row>
    <row r="64" spans="4:39">
      <c r="D64" s="133"/>
      <c r="E64" s="543"/>
      <c r="F64" s="543"/>
      <c r="G64" s="543"/>
      <c r="H64" s="543"/>
      <c r="I64" s="543"/>
      <c r="J64" s="543"/>
      <c r="K64" s="543"/>
      <c r="L64" s="543"/>
      <c r="M64" s="543"/>
      <c r="N64" s="543"/>
      <c r="O64" s="543"/>
      <c r="P64" s="133"/>
      <c r="Q64" s="543"/>
      <c r="R64" s="543"/>
      <c r="S64" s="543"/>
      <c r="T64" s="543"/>
      <c r="U64" s="543"/>
      <c r="V64" s="543"/>
      <c r="W64" s="543"/>
      <c r="X64" s="543"/>
      <c r="Y64" s="543"/>
      <c r="Z64" s="543"/>
      <c r="AA64" s="543"/>
      <c r="AB64" s="136"/>
      <c r="AC64" s="543"/>
      <c r="AD64" s="543"/>
      <c r="AE64" s="543"/>
      <c r="AF64" s="543"/>
      <c r="AG64" s="543"/>
      <c r="AH64" s="543"/>
      <c r="AI64" s="543"/>
      <c r="AJ64" s="543"/>
      <c r="AK64" s="543"/>
      <c r="AL64" s="543"/>
      <c r="AM64" s="543"/>
    </row>
    <row r="65" spans="4:39">
      <c r="D65" s="133"/>
      <c r="E65" s="133"/>
      <c r="F65" s="133"/>
      <c r="G65" s="133"/>
      <c r="H65" s="133"/>
      <c r="I65" s="133"/>
      <c r="J65" s="133"/>
      <c r="K65" s="133"/>
      <c r="L65" s="133"/>
      <c r="M65" s="133"/>
      <c r="N65" s="133"/>
      <c r="O65" s="133"/>
      <c r="P65" s="133"/>
      <c r="Q65" s="133"/>
      <c r="R65" s="133"/>
      <c r="S65" s="133"/>
      <c r="T65" s="133"/>
      <c r="U65" s="133"/>
      <c r="V65" s="133"/>
      <c r="W65" s="133"/>
      <c r="X65" s="133"/>
      <c r="Y65" s="133"/>
      <c r="Z65" s="133"/>
      <c r="AA65" s="133"/>
      <c r="AB65" s="133"/>
      <c r="AC65" s="133"/>
      <c r="AD65" s="133"/>
      <c r="AE65" s="133"/>
      <c r="AF65" s="133"/>
      <c r="AG65" s="133"/>
      <c r="AH65" s="133"/>
      <c r="AI65" s="133"/>
      <c r="AJ65" s="133"/>
      <c r="AK65" s="133"/>
      <c r="AL65" s="133"/>
      <c r="AM65" s="133"/>
    </row>
  </sheetData>
  <mergeCells count="19">
    <mergeCell ref="G61:S62"/>
    <mergeCell ref="X61:AJ62"/>
    <mergeCell ref="E64:O64"/>
    <mergeCell ref="Q64:AA64"/>
    <mergeCell ref="AC64:AM64"/>
    <mergeCell ref="G34:S45"/>
    <mergeCell ref="X34:AJ45"/>
    <mergeCell ref="G46:S47"/>
    <mergeCell ref="X46:AJ47"/>
    <mergeCell ref="G49:S60"/>
    <mergeCell ref="X49:AJ60"/>
    <mergeCell ref="E31:O31"/>
    <mergeCell ref="Q31:AA31"/>
    <mergeCell ref="AC31:AM31"/>
    <mergeCell ref="E2:AM2"/>
    <mergeCell ref="F8:T23"/>
    <mergeCell ref="W8:AK23"/>
    <mergeCell ref="F24:T26"/>
    <mergeCell ref="W24:AK26"/>
  </mergeCells>
  <phoneticPr fontId="3" type="noConversion"/>
  <pageMargins left="0.74803149606299213" right="0.74803149606299213" top="0.74803149606299213" bottom="0.70866141732283472" header="0.15748031496062992" footer="0.35433070866141736"/>
  <pageSetup paperSize="9" orientation="landscape" useFirstPageNumber="1" r:id="rId1"/>
  <headerFooter alignWithMargins="0">
    <oddFooter>&amp;C &amp;R현장사진-&amp;P</oddFooter>
  </headerFooter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14689" r:id="rId4" name="Option Button 1">
              <controlPr defaultSize="0" autoFill="0" autoLine="0" autoPict="0" macro="[0]!출력">
                <anchor moveWithCells="1">
                  <from>
                    <xdr:col>1</xdr:col>
                    <xdr:colOff>238125</xdr:colOff>
                    <xdr:row>0</xdr:row>
                    <xdr:rowOff>28575</xdr:rowOff>
                  </from>
                  <to>
                    <xdr:col>1</xdr:col>
                    <xdr:colOff>723900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14690" r:id="rId5" name="Option Button 2">
              <controlPr defaultSize="0" autoFill="0" autoLine="0" autoPict="0" macro="[0]!Module2.모두">
                <anchor moveWithCells="1">
                  <from>
                    <xdr:col>2</xdr:col>
                    <xdr:colOff>152400</xdr:colOff>
                    <xdr:row>0</xdr:row>
                    <xdr:rowOff>47625</xdr:rowOff>
                  </from>
                  <to>
                    <xdr:col>2</xdr:col>
                    <xdr:colOff>647700</xdr:colOff>
                    <xdr:row>0</xdr:row>
                    <xdr:rowOff>266700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5" filterMode="1"/>
  <dimension ref="A1:AM67"/>
  <sheetViews>
    <sheetView view="pageBreakPreview" zoomScale="85" zoomScaleNormal="100" zoomScaleSheetLayoutView="85" workbookViewId="0">
      <selection activeCell="L77" sqref="L77"/>
    </sheetView>
  </sheetViews>
  <sheetFormatPr defaultRowHeight="13.5"/>
  <cols>
    <col min="1" max="3" width="8.88671875" style="81"/>
    <col min="4" max="4" width="1.77734375" customWidth="1"/>
    <col min="5" max="39" width="3.109375" customWidth="1"/>
    <col min="41" max="41" width="2" customWidth="1"/>
  </cols>
  <sheetData>
    <row r="1" spans="1:39" ht="32.25" customHeight="1">
      <c r="A1" s="81">
        <v>1</v>
      </c>
      <c r="B1" s="81">
        <v>1</v>
      </c>
    </row>
    <row r="2" spans="1:39" ht="25.5">
      <c r="A2" s="144" t="s">
        <v>247</v>
      </c>
      <c r="B2" s="81">
        <v>1</v>
      </c>
      <c r="D2" s="133"/>
      <c r="E2" s="544" t="s">
        <v>12</v>
      </c>
      <c r="F2" s="544"/>
      <c r="G2" s="544"/>
      <c r="H2" s="544"/>
      <c r="I2" s="544"/>
      <c r="J2" s="544"/>
      <c r="K2" s="544"/>
      <c r="L2" s="544"/>
      <c r="M2" s="544"/>
      <c r="N2" s="544"/>
      <c r="O2" s="544"/>
      <c r="P2" s="544"/>
      <c r="Q2" s="544"/>
      <c r="R2" s="544"/>
      <c r="S2" s="544"/>
      <c r="T2" s="544"/>
      <c r="U2" s="544"/>
      <c r="V2" s="544"/>
      <c r="W2" s="544"/>
      <c r="X2" s="544"/>
      <c r="Y2" s="544"/>
      <c r="Z2" s="544"/>
      <c r="AA2" s="544"/>
      <c r="AB2" s="544"/>
      <c r="AC2" s="544"/>
      <c r="AD2" s="544"/>
      <c r="AE2" s="544"/>
      <c r="AF2" s="544"/>
      <c r="AG2" s="544"/>
      <c r="AH2" s="544"/>
      <c r="AI2" s="544"/>
      <c r="AJ2" s="544"/>
      <c r="AK2" s="544"/>
      <c r="AL2" s="544"/>
      <c r="AM2" s="544"/>
    </row>
    <row r="3" spans="1:39" ht="15" customHeight="1">
      <c r="B3" s="81">
        <v>1</v>
      </c>
      <c r="D3" s="133"/>
      <c r="E3" s="133"/>
      <c r="F3" s="133"/>
      <c r="G3" s="133"/>
      <c r="H3" s="133"/>
      <c r="I3" s="133"/>
      <c r="J3" s="133"/>
      <c r="K3" s="133"/>
      <c r="L3" s="133"/>
      <c r="M3" s="133"/>
      <c r="N3" s="133"/>
      <c r="O3" s="133"/>
      <c r="P3" s="133"/>
      <c r="Q3" s="133"/>
      <c r="R3" s="133"/>
      <c r="S3" s="133"/>
      <c r="T3" s="133"/>
      <c r="U3" s="133"/>
      <c r="V3" s="133"/>
      <c r="W3" s="133"/>
      <c r="X3" s="133"/>
      <c r="Y3" s="133"/>
      <c r="Z3" s="133"/>
      <c r="AA3" s="133"/>
      <c r="AB3" s="133"/>
      <c r="AC3" s="133"/>
      <c r="AD3" s="133"/>
      <c r="AE3" s="133"/>
      <c r="AF3" s="133"/>
      <c r="AG3" s="133"/>
      <c r="AH3" s="133"/>
      <c r="AI3" s="133"/>
      <c r="AJ3" s="133"/>
      <c r="AK3" s="133"/>
      <c r="AL3" s="133"/>
      <c r="AM3" s="133"/>
    </row>
    <row r="4" spans="1:39" ht="15" customHeight="1">
      <c r="B4" s="81">
        <v>1</v>
      </c>
      <c r="D4" s="133"/>
      <c r="E4" s="133"/>
      <c r="F4" s="133"/>
      <c r="G4" s="133"/>
      <c r="H4" s="133"/>
      <c r="I4" s="133"/>
      <c r="J4" s="133"/>
      <c r="K4" s="133"/>
      <c r="L4" s="133"/>
      <c r="M4" s="133"/>
      <c r="N4" s="133"/>
      <c r="O4" s="133"/>
      <c r="P4" s="133"/>
      <c r="Q4" s="133"/>
      <c r="R4" s="133"/>
      <c r="S4" s="133"/>
      <c r="T4" s="133"/>
      <c r="U4" s="133"/>
      <c r="V4" s="133"/>
      <c r="W4" s="133"/>
      <c r="X4" s="133"/>
      <c r="Y4" s="133"/>
      <c r="Z4" s="133"/>
      <c r="AA4" s="133"/>
      <c r="AB4" s="133"/>
      <c r="AC4" s="133"/>
      <c r="AD4" s="133"/>
      <c r="AE4" s="133"/>
      <c r="AF4" s="133"/>
      <c r="AG4" s="133"/>
      <c r="AH4" s="133"/>
      <c r="AI4" s="133"/>
      <c r="AJ4" s="133"/>
      <c r="AK4" s="134"/>
      <c r="AL4" s="133"/>
      <c r="AM4" s="133"/>
    </row>
    <row r="5" spans="1:39" ht="15" customHeight="1">
      <c r="B5" s="81">
        <v>1</v>
      </c>
      <c r="D5" s="133"/>
      <c r="E5" s="133"/>
      <c r="F5" s="133"/>
      <c r="G5" s="133"/>
      <c r="H5" s="133"/>
      <c r="I5" s="133"/>
      <c r="J5" s="133"/>
      <c r="K5" s="133"/>
      <c r="L5" s="133"/>
      <c r="M5" s="133"/>
      <c r="N5" s="133"/>
      <c r="O5" s="133"/>
      <c r="P5" s="133"/>
      <c r="Q5" s="133"/>
      <c r="R5" s="133"/>
      <c r="S5" s="133"/>
      <c r="T5" s="133"/>
      <c r="U5" s="133"/>
      <c r="V5" s="133"/>
      <c r="W5" s="133"/>
      <c r="X5" s="133"/>
      <c r="Y5" s="133"/>
      <c r="Z5" s="133"/>
      <c r="AA5" s="133"/>
      <c r="AB5" s="133"/>
      <c r="AC5" s="133"/>
      <c r="AD5" s="133"/>
      <c r="AE5" s="133"/>
      <c r="AF5" s="133"/>
      <c r="AG5" s="133"/>
      <c r="AH5" s="133"/>
      <c r="AI5" s="133"/>
      <c r="AJ5" s="133"/>
      <c r="AK5" s="134" t="str">
        <f>DB!$D$4&amp;DB!$E$4</f>
        <v>▣ 공사명 : 2024년 조림지 덩굴제거사업 [1지구]</v>
      </c>
      <c r="AL5" s="133"/>
      <c r="AM5" s="133"/>
    </row>
    <row r="6" spans="1:39" ht="15" customHeight="1">
      <c r="B6" s="81">
        <v>1</v>
      </c>
      <c r="D6" s="133"/>
      <c r="E6" s="133"/>
      <c r="F6" s="133"/>
      <c r="G6" s="133"/>
      <c r="H6" s="133"/>
      <c r="I6" s="133"/>
      <c r="J6" s="133"/>
      <c r="K6" s="133"/>
      <c r="L6" s="133"/>
      <c r="M6" s="133"/>
      <c r="N6" s="133"/>
      <c r="O6" s="133"/>
      <c r="P6" s="133"/>
      <c r="Q6" s="133"/>
      <c r="R6" s="133"/>
      <c r="S6" s="133"/>
      <c r="T6" s="133"/>
      <c r="U6" s="133"/>
      <c r="V6" s="133"/>
      <c r="W6" s="133"/>
      <c r="X6" s="133"/>
      <c r="Y6" s="133"/>
      <c r="Z6" s="133"/>
      <c r="AA6" s="133"/>
      <c r="AB6" s="133"/>
      <c r="AC6" s="133"/>
      <c r="AD6" s="133"/>
      <c r="AE6" s="133"/>
      <c r="AF6" s="133"/>
      <c r="AG6" s="133"/>
      <c r="AH6" s="133"/>
      <c r="AI6" s="133"/>
      <c r="AJ6" s="133"/>
      <c r="AK6" s="133"/>
      <c r="AL6" s="133"/>
      <c r="AM6" s="133"/>
    </row>
    <row r="7" spans="1:39" ht="15" customHeight="1">
      <c r="B7" s="81">
        <v>1</v>
      </c>
      <c r="D7" s="133"/>
      <c r="E7" s="133"/>
      <c r="F7" s="133"/>
      <c r="G7" s="133"/>
      <c r="H7" s="133"/>
      <c r="I7" s="133"/>
      <c r="J7" s="133"/>
      <c r="K7" s="133"/>
      <c r="L7" s="133"/>
      <c r="M7" s="133"/>
      <c r="N7" s="133"/>
      <c r="O7" s="133"/>
      <c r="P7" s="133"/>
      <c r="Q7" s="133"/>
      <c r="R7" s="133"/>
      <c r="S7" s="133"/>
      <c r="T7" s="133"/>
      <c r="U7" s="133"/>
      <c r="V7" s="133"/>
      <c r="W7" s="133"/>
      <c r="X7" s="133"/>
      <c r="Y7" s="133"/>
      <c r="Z7" s="133"/>
      <c r="AA7" s="133"/>
      <c r="AB7" s="133"/>
      <c r="AC7" s="133"/>
      <c r="AD7" s="133"/>
      <c r="AE7" s="133"/>
      <c r="AF7" s="133"/>
      <c r="AG7" s="133"/>
      <c r="AH7" s="133"/>
      <c r="AI7" s="133"/>
      <c r="AJ7" s="133"/>
      <c r="AK7" s="133"/>
      <c r="AL7" s="133"/>
      <c r="AM7" s="133"/>
    </row>
    <row r="8" spans="1:39" ht="15" customHeight="1">
      <c r="B8" s="81">
        <v>1</v>
      </c>
      <c r="D8" s="133"/>
      <c r="E8" s="133"/>
      <c r="F8" s="543"/>
      <c r="G8" s="543"/>
      <c r="H8" s="543"/>
      <c r="I8" s="543"/>
      <c r="J8" s="543"/>
      <c r="K8" s="543"/>
      <c r="L8" s="543"/>
      <c r="M8" s="543"/>
      <c r="N8" s="543"/>
      <c r="O8" s="543"/>
      <c r="P8" s="543"/>
      <c r="Q8" s="543"/>
      <c r="R8" s="543"/>
      <c r="S8" s="543"/>
      <c r="T8" s="543"/>
      <c r="U8" s="133"/>
      <c r="V8" s="133"/>
      <c r="W8" s="543"/>
      <c r="X8" s="543"/>
      <c r="Y8" s="543"/>
      <c r="Z8" s="543"/>
      <c r="AA8" s="543"/>
      <c r="AB8" s="543"/>
      <c r="AC8" s="543"/>
      <c r="AD8" s="543"/>
      <c r="AE8" s="543"/>
      <c r="AF8" s="543"/>
      <c r="AG8" s="543"/>
      <c r="AH8" s="543"/>
      <c r="AI8" s="543"/>
      <c r="AJ8" s="543"/>
      <c r="AK8" s="543"/>
      <c r="AL8" s="133"/>
      <c r="AM8" s="133"/>
    </row>
    <row r="9" spans="1:39" ht="15" customHeight="1">
      <c r="B9" s="81">
        <v>1</v>
      </c>
      <c r="D9" s="133"/>
      <c r="E9" s="133"/>
      <c r="F9" s="543"/>
      <c r="G9" s="543"/>
      <c r="H9" s="543"/>
      <c r="I9" s="543"/>
      <c r="J9" s="543"/>
      <c r="K9" s="543"/>
      <c r="L9" s="543"/>
      <c r="M9" s="543"/>
      <c r="N9" s="543"/>
      <c r="O9" s="543"/>
      <c r="P9" s="543"/>
      <c r="Q9" s="543"/>
      <c r="R9" s="543"/>
      <c r="S9" s="543"/>
      <c r="T9" s="543"/>
      <c r="U9" s="133"/>
      <c r="V9" s="133"/>
      <c r="W9" s="543"/>
      <c r="X9" s="543"/>
      <c r="Y9" s="543"/>
      <c r="Z9" s="543"/>
      <c r="AA9" s="543"/>
      <c r="AB9" s="543"/>
      <c r="AC9" s="543"/>
      <c r="AD9" s="543"/>
      <c r="AE9" s="543"/>
      <c r="AF9" s="543"/>
      <c r="AG9" s="543"/>
      <c r="AH9" s="543"/>
      <c r="AI9" s="543"/>
      <c r="AJ9" s="543"/>
      <c r="AK9" s="543"/>
      <c r="AL9" s="133"/>
      <c r="AM9" s="133"/>
    </row>
    <row r="10" spans="1:39" ht="15" customHeight="1">
      <c r="B10" s="81">
        <v>1</v>
      </c>
      <c r="D10" s="133"/>
      <c r="E10" s="133"/>
      <c r="F10" s="543"/>
      <c r="G10" s="543"/>
      <c r="H10" s="543"/>
      <c r="I10" s="543"/>
      <c r="J10" s="543"/>
      <c r="K10" s="543"/>
      <c r="L10" s="543"/>
      <c r="M10" s="543"/>
      <c r="N10" s="543"/>
      <c r="O10" s="543"/>
      <c r="P10" s="543"/>
      <c r="Q10" s="543"/>
      <c r="R10" s="543"/>
      <c r="S10" s="543"/>
      <c r="T10" s="543"/>
      <c r="U10" s="133"/>
      <c r="V10" s="133"/>
      <c r="W10" s="543"/>
      <c r="X10" s="543"/>
      <c r="Y10" s="543"/>
      <c r="Z10" s="543"/>
      <c r="AA10" s="543"/>
      <c r="AB10" s="543"/>
      <c r="AC10" s="543"/>
      <c r="AD10" s="543"/>
      <c r="AE10" s="543"/>
      <c r="AF10" s="543"/>
      <c r="AG10" s="543"/>
      <c r="AH10" s="543"/>
      <c r="AI10" s="543"/>
      <c r="AJ10" s="543"/>
      <c r="AK10" s="543"/>
      <c r="AL10" s="133"/>
      <c r="AM10" s="133"/>
    </row>
    <row r="11" spans="1:39" ht="15" customHeight="1">
      <c r="B11" s="81">
        <v>1</v>
      </c>
      <c r="D11" s="133"/>
      <c r="E11" s="133"/>
      <c r="F11" s="543"/>
      <c r="G11" s="543"/>
      <c r="H11" s="543"/>
      <c r="I11" s="543"/>
      <c r="J11" s="543"/>
      <c r="K11" s="543"/>
      <c r="L11" s="543"/>
      <c r="M11" s="543"/>
      <c r="N11" s="543"/>
      <c r="O11" s="543"/>
      <c r="P11" s="543"/>
      <c r="Q11" s="543"/>
      <c r="R11" s="543"/>
      <c r="S11" s="543"/>
      <c r="T11" s="543"/>
      <c r="U11" s="133"/>
      <c r="V11" s="133"/>
      <c r="W11" s="543"/>
      <c r="X11" s="543"/>
      <c r="Y11" s="543"/>
      <c r="Z11" s="543"/>
      <c r="AA11" s="543"/>
      <c r="AB11" s="543"/>
      <c r="AC11" s="543"/>
      <c r="AD11" s="543"/>
      <c r="AE11" s="543"/>
      <c r="AF11" s="543"/>
      <c r="AG11" s="543"/>
      <c r="AH11" s="543"/>
      <c r="AI11" s="543"/>
      <c r="AJ11" s="543"/>
      <c r="AK11" s="543"/>
      <c r="AL11" s="133"/>
      <c r="AM11" s="133"/>
    </row>
    <row r="12" spans="1:39" ht="15" customHeight="1">
      <c r="B12" s="81">
        <v>1</v>
      </c>
      <c r="D12" s="133"/>
      <c r="E12" s="133"/>
      <c r="F12" s="543"/>
      <c r="G12" s="543"/>
      <c r="H12" s="543"/>
      <c r="I12" s="543"/>
      <c r="J12" s="543"/>
      <c r="K12" s="543"/>
      <c r="L12" s="543"/>
      <c r="M12" s="543"/>
      <c r="N12" s="543"/>
      <c r="O12" s="543"/>
      <c r="P12" s="543"/>
      <c r="Q12" s="543"/>
      <c r="R12" s="543"/>
      <c r="S12" s="543"/>
      <c r="T12" s="543"/>
      <c r="U12" s="133"/>
      <c r="V12" s="133"/>
      <c r="W12" s="543"/>
      <c r="X12" s="543"/>
      <c r="Y12" s="543"/>
      <c r="Z12" s="543"/>
      <c r="AA12" s="543"/>
      <c r="AB12" s="543"/>
      <c r="AC12" s="543"/>
      <c r="AD12" s="543"/>
      <c r="AE12" s="543"/>
      <c r="AF12" s="543"/>
      <c r="AG12" s="543"/>
      <c r="AH12" s="543"/>
      <c r="AI12" s="543"/>
      <c r="AJ12" s="543"/>
      <c r="AK12" s="543"/>
      <c r="AL12" s="133"/>
      <c r="AM12" s="133"/>
    </row>
    <row r="13" spans="1:39" ht="15" customHeight="1">
      <c r="B13" s="81">
        <v>1</v>
      </c>
      <c r="D13" s="133"/>
      <c r="E13" s="133"/>
      <c r="F13" s="543"/>
      <c r="G13" s="543"/>
      <c r="H13" s="543"/>
      <c r="I13" s="543"/>
      <c r="J13" s="543"/>
      <c r="K13" s="543"/>
      <c r="L13" s="543"/>
      <c r="M13" s="543"/>
      <c r="N13" s="543"/>
      <c r="O13" s="543"/>
      <c r="P13" s="543"/>
      <c r="Q13" s="543"/>
      <c r="R13" s="543"/>
      <c r="S13" s="543"/>
      <c r="T13" s="543"/>
      <c r="U13" s="133"/>
      <c r="V13" s="133"/>
      <c r="W13" s="543"/>
      <c r="X13" s="543"/>
      <c r="Y13" s="543"/>
      <c r="Z13" s="543"/>
      <c r="AA13" s="543"/>
      <c r="AB13" s="543"/>
      <c r="AC13" s="543"/>
      <c r="AD13" s="543"/>
      <c r="AE13" s="543"/>
      <c r="AF13" s="543"/>
      <c r="AG13" s="543"/>
      <c r="AH13" s="543"/>
      <c r="AI13" s="543"/>
      <c r="AJ13" s="543"/>
      <c r="AK13" s="543"/>
      <c r="AL13" s="133"/>
      <c r="AM13" s="133"/>
    </row>
    <row r="14" spans="1:39" ht="15" customHeight="1">
      <c r="B14" s="81">
        <v>1</v>
      </c>
      <c r="D14" s="133"/>
      <c r="E14" s="133"/>
      <c r="F14" s="543"/>
      <c r="G14" s="543"/>
      <c r="H14" s="543"/>
      <c r="I14" s="543"/>
      <c r="J14" s="543"/>
      <c r="K14" s="543"/>
      <c r="L14" s="543"/>
      <c r="M14" s="543"/>
      <c r="N14" s="543"/>
      <c r="O14" s="543"/>
      <c r="P14" s="543"/>
      <c r="Q14" s="543"/>
      <c r="R14" s="543"/>
      <c r="S14" s="543"/>
      <c r="T14" s="543"/>
      <c r="U14" s="133"/>
      <c r="V14" s="133"/>
      <c r="W14" s="543"/>
      <c r="X14" s="543"/>
      <c r="Y14" s="543"/>
      <c r="Z14" s="543"/>
      <c r="AA14" s="543"/>
      <c r="AB14" s="543"/>
      <c r="AC14" s="543"/>
      <c r="AD14" s="543"/>
      <c r="AE14" s="543"/>
      <c r="AF14" s="543"/>
      <c r="AG14" s="543"/>
      <c r="AH14" s="543"/>
      <c r="AI14" s="543"/>
      <c r="AJ14" s="543"/>
      <c r="AK14" s="543"/>
      <c r="AL14" s="133"/>
      <c r="AM14" s="133"/>
    </row>
    <row r="15" spans="1:39" ht="15" customHeight="1">
      <c r="B15" s="81">
        <v>1</v>
      </c>
      <c r="D15" s="133"/>
      <c r="E15" s="133"/>
      <c r="F15" s="543"/>
      <c r="G15" s="543"/>
      <c r="H15" s="543"/>
      <c r="I15" s="543"/>
      <c r="J15" s="543"/>
      <c r="K15" s="543"/>
      <c r="L15" s="543"/>
      <c r="M15" s="543"/>
      <c r="N15" s="543"/>
      <c r="O15" s="543"/>
      <c r="P15" s="543"/>
      <c r="Q15" s="543"/>
      <c r="R15" s="543"/>
      <c r="S15" s="543"/>
      <c r="T15" s="543"/>
      <c r="U15" s="133"/>
      <c r="V15" s="133"/>
      <c r="W15" s="543"/>
      <c r="X15" s="543"/>
      <c r="Y15" s="543"/>
      <c r="Z15" s="543"/>
      <c r="AA15" s="543"/>
      <c r="AB15" s="543"/>
      <c r="AC15" s="543"/>
      <c r="AD15" s="543"/>
      <c r="AE15" s="543"/>
      <c r="AF15" s="543"/>
      <c r="AG15" s="543"/>
      <c r="AH15" s="543"/>
      <c r="AI15" s="543"/>
      <c r="AJ15" s="543"/>
      <c r="AK15" s="543"/>
      <c r="AL15" s="133"/>
      <c r="AM15" s="133"/>
    </row>
    <row r="16" spans="1:39" ht="15" customHeight="1">
      <c r="B16" s="81">
        <v>1</v>
      </c>
      <c r="D16" s="133"/>
      <c r="E16" s="133"/>
      <c r="F16" s="543"/>
      <c r="G16" s="543"/>
      <c r="H16" s="543"/>
      <c r="I16" s="543"/>
      <c r="J16" s="543"/>
      <c r="K16" s="543"/>
      <c r="L16" s="543"/>
      <c r="M16" s="543"/>
      <c r="N16" s="543"/>
      <c r="O16" s="543"/>
      <c r="P16" s="543"/>
      <c r="Q16" s="543"/>
      <c r="R16" s="543"/>
      <c r="S16" s="543"/>
      <c r="T16" s="543"/>
      <c r="U16" s="133"/>
      <c r="V16" s="133"/>
      <c r="W16" s="543"/>
      <c r="X16" s="543"/>
      <c r="Y16" s="543"/>
      <c r="Z16" s="543"/>
      <c r="AA16" s="543"/>
      <c r="AB16" s="543"/>
      <c r="AC16" s="543"/>
      <c r="AD16" s="543"/>
      <c r="AE16" s="543"/>
      <c r="AF16" s="543"/>
      <c r="AG16" s="543"/>
      <c r="AH16" s="543"/>
      <c r="AI16" s="543"/>
      <c r="AJ16" s="543"/>
      <c r="AK16" s="543"/>
      <c r="AL16" s="133"/>
      <c r="AM16" s="133"/>
    </row>
    <row r="17" spans="2:39" ht="15" customHeight="1">
      <c r="B17" s="81">
        <v>1</v>
      </c>
      <c r="D17" s="133"/>
      <c r="E17" s="133"/>
      <c r="F17" s="543"/>
      <c r="G17" s="543"/>
      <c r="H17" s="543"/>
      <c r="I17" s="543"/>
      <c r="J17" s="543"/>
      <c r="K17" s="543"/>
      <c r="L17" s="543"/>
      <c r="M17" s="543"/>
      <c r="N17" s="543"/>
      <c r="O17" s="543"/>
      <c r="P17" s="543"/>
      <c r="Q17" s="543"/>
      <c r="R17" s="543"/>
      <c r="S17" s="543"/>
      <c r="T17" s="543"/>
      <c r="U17" s="133"/>
      <c r="V17" s="133"/>
      <c r="W17" s="543"/>
      <c r="X17" s="543"/>
      <c r="Y17" s="543"/>
      <c r="Z17" s="543"/>
      <c r="AA17" s="543"/>
      <c r="AB17" s="543"/>
      <c r="AC17" s="543"/>
      <c r="AD17" s="543"/>
      <c r="AE17" s="543"/>
      <c r="AF17" s="543"/>
      <c r="AG17" s="543"/>
      <c r="AH17" s="543"/>
      <c r="AI17" s="543"/>
      <c r="AJ17" s="543"/>
      <c r="AK17" s="543"/>
      <c r="AL17" s="133"/>
      <c r="AM17" s="133"/>
    </row>
    <row r="18" spans="2:39" ht="15" customHeight="1">
      <c r="B18" s="81">
        <v>1</v>
      </c>
      <c r="D18" s="133"/>
      <c r="E18" s="133"/>
      <c r="F18" s="543"/>
      <c r="G18" s="543"/>
      <c r="H18" s="543"/>
      <c r="I18" s="543"/>
      <c r="J18" s="543"/>
      <c r="K18" s="543"/>
      <c r="L18" s="543"/>
      <c r="M18" s="543"/>
      <c r="N18" s="543"/>
      <c r="O18" s="543"/>
      <c r="P18" s="543"/>
      <c r="Q18" s="543"/>
      <c r="R18" s="543"/>
      <c r="S18" s="543"/>
      <c r="T18" s="543"/>
      <c r="U18" s="133"/>
      <c r="V18" s="133"/>
      <c r="W18" s="543"/>
      <c r="X18" s="543"/>
      <c r="Y18" s="543"/>
      <c r="Z18" s="543"/>
      <c r="AA18" s="543"/>
      <c r="AB18" s="543"/>
      <c r="AC18" s="543"/>
      <c r="AD18" s="543"/>
      <c r="AE18" s="543"/>
      <c r="AF18" s="543"/>
      <c r="AG18" s="543"/>
      <c r="AH18" s="543"/>
      <c r="AI18" s="543"/>
      <c r="AJ18" s="543"/>
      <c r="AK18" s="543"/>
      <c r="AL18" s="133"/>
      <c r="AM18" s="133"/>
    </row>
    <row r="19" spans="2:39" ht="15" customHeight="1">
      <c r="B19" s="81">
        <v>1</v>
      </c>
      <c r="D19" s="133"/>
      <c r="E19" s="133"/>
      <c r="F19" s="543"/>
      <c r="G19" s="543"/>
      <c r="H19" s="543"/>
      <c r="I19" s="543"/>
      <c r="J19" s="543"/>
      <c r="K19" s="543"/>
      <c r="L19" s="543"/>
      <c r="M19" s="543"/>
      <c r="N19" s="543"/>
      <c r="O19" s="543"/>
      <c r="P19" s="543"/>
      <c r="Q19" s="543"/>
      <c r="R19" s="543"/>
      <c r="S19" s="543"/>
      <c r="T19" s="543"/>
      <c r="U19" s="133"/>
      <c r="V19" s="133"/>
      <c r="W19" s="543"/>
      <c r="X19" s="543"/>
      <c r="Y19" s="543"/>
      <c r="Z19" s="543"/>
      <c r="AA19" s="543"/>
      <c r="AB19" s="543"/>
      <c r="AC19" s="543"/>
      <c r="AD19" s="543"/>
      <c r="AE19" s="543"/>
      <c r="AF19" s="543"/>
      <c r="AG19" s="543"/>
      <c r="AH19" s="543"/>
      <c r="AI19" s="543"/>
      <c r="AJ19" s="543"/>
      <c r="AK19" s="543"/>
      <c r="AL19" s="133"/>
      <c r="AM19" s="133"/>
    </row>
    <row r="20" spans="2:39" ht="15" customHeight="1">
      <c r="B20" s="81">
        <v>1</v>
      </c>
      <c r="D20" s="133"/>
      <c r="E20" s="133"/>
      <c r="F20" s="543"/>
      <c r="G20" s="543"/>
      <c r="H20" s="543"/>
      <c r="I20" s="543"/>
      <c r="J20" s="543"/>
      <c r="K20" s="543"/>
      <c r="L20" s="543"/>
      <c r="M20" s="543"/>
      <c r="N20" s="543"/>
      <c r="O20" s="543"/>
      <c r="P20" s="543"/>
      <c r="Q20" s="543"/>
      <c r="R20" s="543"/>
      <c r="S20" s="543"/>
      <c r="T20" s="543"/>
      <c r="U20" s="133"/>
      <c r="V20" s="133"/>
      <c r="W20" s="543"/>
      <c r="X20" s="543"/>
      <c r="Y20" s="543"/>
      <c r="Z20" s="543"/>
      <c r="AA20" s="543"/>
      <c r="AB20" s="543"/>
      <c r="AC20" s="543"/>
      <c r="AD20" s="543"/>
      <c r="AE20" s="543"/>
      <c r="AF20" s="543"/>
      <c r="AG20" s="543"/>
      <c r="AH20" s="543"/>
      <c r="AI20" s="543"/>
      <c r="AJ20" s="543"/>
      <c r="AK20" s="543"/>
      <c r="AL20" s="133"/>
      <c r="AM20" s="133"/>
    </row>
    <row r="21" spans="2:39" ht="15" customHeight="1">
      <c r="B21" s="81">
        <v>1</v>
      </c>
      <c r="D21" s="133"/>
      <c r="E21" s="133"/>
      <c r="F21" s="543"/>
      <c r="G21" s="543"/>
      <c r="H21" s="543"/>
      <c r="I21" s="543"/>
      <c r="J21" s="543"/>
      <c r="K21" s="543"/>
      <c r="L21" s="543"/>
      <c r="M21" s="543"/>
      <c r="N21" s="543"/>
      <c r="O21" s="543"/>
      <c r="P21" s="543"/>
      <c r="Q21" s="543"/>
      <c r="R21" s="543"/>
      <c r="S21" s="543"/>
      <c r="T21" s="543"/>
      <c r="U21" s="133"/>
      <c r="V21" s="133"/>
      <c r="W21" s="543"/>
      <c r="X21" s="543"/>
      <c r="Y21" s="543"/>
      <c r="Z21" s="543"/>
      <c r="AA21" s="543"/>
      <c r="AB21" s="543"/>
      <c r="AC21" s="543"/>
      <c r="AD21" s="543"/>
      <c r="AE21" s="543"/>
      <c r="AF21" s="543"/>
      <c r="AG21" s="543"/>
      <c r="AH21" s="543"/>
      <c r="AI21" s="543"/>
      <c r="AJ21" s="543"/>
      <c r="AK21" s="543"/>
      <c r="AL21" s="133"/>
      <c r="AM21" s="133"/>
    </row>
    <row r="22" spans="2:39" ht="15" customHeight="1">
      <c r="B22" s="81">
        <v>1</v>
      </c>
      <c r="D22" s="133"/>
      <c r="E22" s="133"/>
      <c r="F22" s="543"/>
      <c r="G22" s="543"/>
      <c r="H22" s="543"/>
      <c r="I22" s="543"/>
      <c r="J22" s="543"/>
      <c r="K22" s="543"/>
      <c r="L22" s="543"/>
      <c r="M22" s="543"/>
      <c r="N22" s="543"/>
      <c r="O22" s="543"/>
      <c r="P22" s="543"/>
      <c r="Q22" s="543"/>
      <c r="R22" s="543"/>
      <c r="S22" s="543"/>
      <c r="T22" s="543"/>
      <c r="U22" s="133"/>
      <c r="V22" s="133"/>
      <c r="W22" s="543"/>
      <c r="X22" s="543"/>
      <c r="Y22" s="543"/>
      <c r="Z22" s="543"/>
      <c r="AA22" s="543"/>
      <c r="AB22" s="543"/>
      <c r="AC22" s="543"/>
      <c r="AD22" s="543"/>
      <c r="AE22" s="543"/>
      <c r="AF22" s="543"/>
      <c r="AG22" s="543"/>
      <c r="AH22" s="543"/>
      <c r="AI22" s="543"/>
      <c r="AJ22" s="543"/>
      <c r="AK22" s="543"/>
      <c r="AL22" s="133"/>
      <c r="AM22" s="133"/>
    </row>
    <row r="23" spans="2:39" ht="15" customHeight="1">
      <c r="B23" s="81">
        <v>1</v>
      </c>
      <c r="D23" s="133"/>
      <c r="E23" s="133"/>
      <c r="F23" s="543"/>
      <c r="G23" s="543"/>
      <c r="H23" s="543"/>
      <c r="I23" s="543"/>
      <c r="J23" s="543"/>
      <c r="K23" s="543"/>
      <c r="L23" s="543"/>
      <c r="M23" s="543"/>
      <c r="N23" s="543"/>
      <c r="O23" s="543"/>
      <c r="P23" s="543"/>
      <c r="Q23" s="543"/>
      <c r="R23" s="543"/>
      <c r="S23" s="543"/>
      <c r="T23" s="543"/>
      <c r="U23" s="133"/>
      <c r="V23" s="133"/>
      <c r="W23" s="543"/>
      <c r="X23" s="543"/>
      <c r="Y23" s="543"/>
      <c r="Z23" s="543"/>
      <c r="AA23" s="543"/>
      <c r="AB23" s="543"/>
      <c r="AC23" s="543"/>
      <c r="AD23" s="543"/>
      <c r="AE23" s="543"/>
      <c r="AF23" s="543"/>
      <c r="AG23" s="543"/>
      <c r="AH23" s="543"/>
      <c r="AI23" s="543"/>
      <c r="AJ23" s="543"/>
      <c r="AK23" s="543"/>
      <c r="AL23" s="133"/>
      <c r="AM23" s="133"/>
    </row>
    <row r="24" spans="2:39" ht="15" customHeight="1">
      <c r="B24" s="81">
        <v>1</v>
      </c>
      <c r="D24" s="133"/>
      <c r="E24" s="133"/>
      <c r="F24" s="545"/>
      <c r="G24" s="545"/>
      <c r="H24" s="545"/>
      <c r="I24" s="545"/>
      <c r="J24" s="545"/>
      <c r="K24" s="545"/>
      <c r="L24" s="545"/>
      <c r="M24" s="545"/>
      <c r="N24" s="545"/>
      <c r="O24" s="545"/>
      <c r="P24" s="545"/>
      <c r="Q24" s="545"/>
      <c r="R24" s="545"/>
      <c r="S24" s="545"/>
      <c r="T24" s="545"/>
      <c r="U24" s="135"/>
      <c r="V24" s="135"/>
      <c r="W24" s="545"/>
      <c r="X24" s="545"/>
      <c r="Y24" s="545"/>
      <c r="Z24" s="545"/>
      <c r="AA24" s="545"/>
      <c r="AB24" s="545"/>
      <c r="AC24" s="545"/>
      <c r="AD24" s="545"/>
      <c r="AE24" s="545"/>
      <c r="AF24" s="545"/>
      <c r="AG24" s="545"/>
      <c r="AH24" s="545"/>
      <c r="AI24" s="545"/>
      <c r="AJ24" s="545"/>
      <c r="AK24" s="545"/>
      <c r="AL24" s="133"/>
      <c r="AM24" s="133"/>
    </row>
    <row r="25" spans="2:39" ht="15" customHeight="1">
      <c r="B25" s="81">
        <v>1</v>
      </c>
      <c r="D25" s="133"/>
      <c r="E25" s="133"/>
      <c r="F25" s="545"/>
      <c r="G25" s="545"/>
      <c r="H25" s="545"/>
      <c r="I25" s="545"/>
      <c r="J25" s="545"/>
      <c r="K25" s="545"/>
      <c r="L25" s="545"/>
      <c r="M25" s="545"/>
      <c r="N25" s="545"/>
      <c r="O25" s="545"/>
      <c r="P25" s="545"/>
      <c r="Q25" s="545"/>
      <c r="R25" s="545"/>
      <c r="S25" s="545"/>
      <c r="T25" s="545"/>
      <c r="U25" s="135"/>
      <c r="V25" s="135"/>
      <c r="W25" s="545"/>
      <c r="X25" s="545"/>
      <c r="Y25" s="545"/>
      <c r="Z25" s="545"/>
      <c r="AA25" s="545"/>
      <c r="AB25" s="545"/>
      <c r="AC25" s="545"/>
      <c r="AD25" s="545"/>
      <c r="AE25" s="545"/>
      <c r="AF25" s="545"/>
      <c r="AG25" s="545"/>
      <c r="AH25" s="545"/>
      <c r="AI25" s="545"/>
      <c r="AJ25" s="545"/>
      <c r="AK25" s="545"/>
      <c r="AL25" s="133"/>
      <c r="AM25" s="133"/>
    </row>
    <row r="26" spans="2:39" ht="15" customHeight="1">
      <c r="B26" s="81">
        <v>1</v>
      </c>
      <c r="D26" s="133"/>
      <c r="E26" s="133"/>
      <c r="F26" s="545"/>
      <c r="G26" s="545"/>
      <c r="H26" s="545"/>
      <c r="I26" s="545"/>
      <c r="J26" s="545"/>
      <c r="K26" s="545"/>
      <c r="L26" s="545"/>
      <c r="M26" s="545"/>
      <c r="N26" s="545"/>
      <c r="O26" s="545"/>
      <c r="P26" s="545"/>
      <c r="Q26" s="545"/>
      <c r="R26" s="545"/>
      <c r="S26" s="545"/>
      <c r="T26" s="545"/>
      <c r="U26" s="135"/>
      <c r="V26" s="135"/>
      <c r="W26" s="545"/>
      <c r="X26" s="545"/>
      <c r="Y26" s="545"/>
      <c r="Z26" s="545"/>
      <c r="AA26" s="545"/>
      <c r="AB26" s="545"/>
      <c r="AC26" s="545"/>
      <c r="AD26" s="545"/>
      <c r="AE26" s="545"/>
      <c r="AF26" s="545"/>
      <c r="AG26" s="545"/>
      <c r="AH26" s="545"/>
      <c r="AI26" s="545"/>
      <c r="AJ26" s="545"/>
      <c r="AK26" s="545"/>
      <c r="AL26" s="133"/>
      <c r="AM26" s="133"/>
    </row>
    <row r="27" spans="2:39" ht="15" hidden="1" customHeight="1">
      <c r="B27" s="81">
        <v>0</v>
      </c>
      <c r="D27" s="133"/>
      <c r="E27" s="133"/>
      <c r="F27" s="133"/>
      <c r="G27" s="133"/>
      <c r="H27" s="133"/>
      <c r="I27" s="133"/>
      <c r="J27" s="133"/>
      <c r="K27" s="133"/>
      <c r="L27" s="133"/>
      <c r="M27" s="133"/>
      <c r="N27" s="133"/>
      <c r="O27" s="133"/>
      <c r="P27" s="133"/>
      <c r="Q27" s="133"/>
      <c r="R27" s="133"/>
      <c r="S27" s="133"/>
      <c r="T27" s="133"/>
      <c r="U27" s="133"/>
      <c r="V27" s="133"/>
      <c r="W27" s="133"/>
      <c r="X27" s="133"/>
      <c r="Y27" s="133"/>
      <c r="Z27" s="133"/>
      <c r="AA27" s="133"/>
      <c r="AB27" s="133"/>
      <c r="AC27" s="133"/>
      <c r="AD27" s="133"/>
      <c r="AE27" s="133"/>
      <c r="AF27" s="133"/>
      <c r="AG27" s="133"/>
      <c r="AH27" s="133"/>
      <c r="AI27" s="133"/>
      <c r="AJ27" s="133"/>
      <c r="AK27" s="133"/>
      <c r="AL27" s="133"/>
      <c r="AM27" s="133"/>
    </row>
    <row r="28" spans="2:39" ht="15" hidden="1" customHeight="1">
      <c r="B28" s="81">
        <v>0</v>
      </c>
      <c r="D28" s="133"/>
      <c r="E28" s="133"/>
      <c r="F28" s="133"/>
      <c r="G28" s="133"/>
      <c r="H28" s="133"/>
      <c r="I28" s="133"/>
      <c r="J28" s="133"/>
      <c r="K28" s="133"/>
      <c r="L28" s="133"/>
      <c r="M28" s="133"/>
      <c r="N28" s="133"/>
      <c r="O28" s="133"/>
      <c r="P28" s="133"/>
      <c r="Q28" s="133"/>
      <c r="R28" s="133"/>
      <c r="S28" s="133"/>
      <c r="T28" s="133"/>
      <c r="U28" s="133"/>
      <c r="V28" s="133"/>
      <c r="W28" s="133"/>
      <c r="X28" s="133"/>
      <c r="Y28" s="133"/>
      <c r="Z28" s="133"/>
      <c r="AA28" s="133"/>
      <c r="AB28" s="133"/>
      <c r="AC28" s="133"/>
      <c r="AD28" s="133"/>
      <c r="AE28" s="133"/>
      <c r="AF28" s="133"/>
      <c r="AG28" s="133"/>
      <c r="AH28" s="133"/>
      <c r="AI28" s="133"/>
      <c r="AJ28" s="133"/>
      <c r="AK28" s="133"/>
      <c r="AL28" s="133"/>
      <c r="AM28" s="133"/>
    </row>
    <row r="29" spans="2:39" ht="15" hidden="1" customHeight="1">
      <c r="B29" s="81">
        <v>0</v>
      </c>
      <c r="D29" s="133"/>
      <c r="E29" s="133"/>
      <c r="F29" s="133"/>
      <c r="G29" s="133"/>
      <c r="H29" s="133"/>
      <c r="I29" s="133"/>
      <c r="J29" s="133"/>
      <c r="K29" s="133"/>
      <c r="L29" s="133"/>
      <c r="M29" s="133"/>
      <c r="N29" s="133"/>
      <c r="O29" s="133"/>
      <c r="P29" s="133"/>
      <c r="Q29" s="133"/>
      <c r="R29" s="133"/>
      <c r="S29" s="133"/>
      <c r="T29" s="133"/>
      <c r="U29" s="133"/>
      <c r="V29" s="133"/>
      <c r="W29" s="133"/>
      <c r="X29" s="133"/>
      <c r="Y29" s="133"/>
      <c r="Z29" s="133"/>
      <c r="AA29" s="133"/>
      <c r="AB29" s="133"/>
      <c r="AC29" s="133"/>
      <c r="AD29" s="133"/>
      <c r="AE29" s="133"/>
      <c r="AF29" s="133"/>
      <c r="AG29" s="133"/>
      <c r="AH29" s="133"/>
      <c r="AI29" s="133"/>
      <c r="AJ29" s="133"/>
      <c r="AK29" s="133"/>
      <c r="AL29" s="133"/>
      <c r="AM29" s="133"/>
    </row>
    <row r="30" spans="2:39" ht="15" hidden="1" customHeight="1">
      <c r="B30" s="81">
        <v>0</v>
      </c>
      <c r="D30" s="133"/>
      <c r="E30" s="136"/>
      <c r="F30" s="136"/>
      <c r="G30" s="136"/>
      <c r="H30" s="136"/>
      <c r="I30" s="136"/>
      <c r="J30" s="136"/>
      <c r="K30" s="136"/>
      <c r="L30" s="136"/>
      <c r="M30" s="136"/>
      <c r="N30" s="136"/>
      <c r="O30" s="136"/>
      <c r="P30" s="133"/>
      <c r="Q30" s="136"/>
      <c r="R30" s="136"/>
      <c r="S30" s="136"/>
      <c r="T30" s="136"/>
      <c r="U30" s="136"/>
      <c r="V30" s="136"/>
      <c r="W30" s="136"/>
      <c r="X30" s="136"/>
      <c r="Y30" s="136"/>
      <c r="Z30" s="136"/>
      <c r="AA30" s="136"/>
      <c r="AB30" s="136"/>
      <c r="AC30" s="136"/>
      <c r="AD30" s="136"/>
      <c r="AE30" s="136"/>
      <c r="AF30" s="136"/>
      <c r="AG30" s="136"/>
      <c r="AH30" s="136"/>
      <c r="AI30" s="136"/>
      <c r="AJ30" s="136"/>
      <c r="AK30" s="136"/>
      <c r="AL30" s="136"/>
      <c r="AM30" s="136"/>
    </row>
    <row r="31" spans="2:39" hidden="1">
      <c r="D31" s="133"/>
      <c r="E31" s="543"/>
      <c r="F31" s="543"/>
      <c r="G31" s="543"/>
      <c r="H31" s="543"/>
      <c r="I31" s="543"/>
      <c r="J31" s="543"/>
      <c r="K31" s="543"/>
      <c r="L31" s="543"/>
      <c r="M31" s="543"/>
      <c r="N31" s="543"/>
      <c r="O31" s="543"/>
      <c r="P31" s="133"/>
      <c r="Q31" s="543"/>
      <c r="R31" s="543"/>
      <c r="S31" s="543"/>
      <c r="T31" s="543"/>
      <c r="U31" s="543"/>
      <c r="V31" s="543"/>
      <c r="W31" s="543"/>
      <c r="X31" s="543"/>
      <c r="Y31" s="543"/>
      <c r="Z31" s="543"/>
      <c r="AA31" s="543"/>
      <c r="AB31" s="136"/>
      <c r="AC31" s="543"/>
      <c r="AD31" s="543"/>
      <c r="AE31" s="543"/>
      <c r="AF31" s="543"/>
      <c r="AG31" s="543"/>
      <c r="AH31" s="543"/>
      <c r="AI31" s="543"/>
      <c r="AJ31" s="543"/>
      <c r="AK31" s="543"/>
      <c r="AL31" s="543"/>
      <c r="AM31" s="543"/>
    </row>
    <row r="32" spans="2:39" hidden="1">
      <c r="B32" s="81">
        <v>0</v>
      </c>
      <c r="D32" s="133"/>
      <c r="E32" s="133"/>
      <c r="F32" s="133"/>
      <c r="G32" s="133"/>
      <c r="H32" s="133"/>
      <c r="I32" s="133"/>
      <c r="J32" s="133"/>
      <c r="K32" s="133"/>
      <c r="L32" s="133"/>
      <c r="M32" s="133"/>
      <c r="N32" s="133"/>
      <c r="O32" s="133"/>
      <c r="P32" s="133"/>
      <c r="Q32" s="133"/>
      <c r="R32" s="133"/>
      <c r="S32" s="133"/>
      <c r="T32" s="133"/>
      <c r="U32" s="133"/>
      <c r="V32" s="133"/>
      <c r="W32" s="133"/>
      <c r="X32" s="133"/>
      <c r="Y32" s="133"/>
      <c r="Z32" s="133"/>
      <c r="AA32" s="133"/>
      <c r="AB32" s="133"/>
      <c r="AC32" s="133"/>
      <c r="AD32" s="133"/>
      <c r="AE32" s="133"/>
      <c r="AF32" s="133"/>
      <c r="AG32" s="133"/>
      <c r="AH32" s="133"/>
      <c r="AI32" s="133"/>
      <c r="AJ32" s="133"/>
      <c r="AK32" s="133"/>
      <c r="AL32" s="133"/>
      <c r="AM32" s="133"/>
    </row>
    <row r="33" spans="2:39">
      <c r="B33" s="81">
        <v>1</v>
      </c>
      <c r="D33" s="133"/>
      <c r="E33" s="133"/>
      <c r="F33" s="133"/>
      <c r="G33" s="133"/>
      <c r="H33" s="133"/>
      <c r="I33" s="133"/>
      <c r="J33" s="133"/>
      <c r="K33" s="133"/>
      <c r="L33" s="133"/>
      <c r="M33" s="133"/>
      <c r="N33" s="133"/>
      <c r="O33" s="133"/>
      <c r="P33" s="133"/>
      <c r="Q33" s="133"/>
      <c r="R33" s="133"/>
      <c r="S33" s="133"/>
      <c r="T33" s="133"/>
      <c r="U33" s="133"/>
      <c r="V33" s="133"/>
      <c r="W33" s="133"/>
      <c r="X33" s="133"/>
      <c r="Y33" s="133"/>
      <c r="Z33" s="133"/>
      <c r="AA33" s="133"/>
      <c r="AB33" s="133"/>
      <c r="AC33" s="133"/>
      <c r="AD33" s="133"/>
      <c r="AE33" s="133"/>
      <c r="AF33" s="133"/>
      <c r="AG33" s="133"/>
      <c r="AH33" s="133"/>
      <c r="AI33" s="133"/>
      <c r="AJ33" s="133"/>
      <c r="AK33" s="133"/>
      <c r="AL33" s="133"/>
      <c r="AM33" s="133"/>
    </row>
    <row r="34" spans="2:39" hidden="1">
      <c r="D34" s="133"/>
      <c r="E34" s="133"/>
      <c r="F34" s="133"/>
      <c r="G34" s="543"/>
      <c r="H34" s="543"/>
      <c r="I34" s="543"/>
      <c r="J34" s="543"/>
      <c r="K34" s="543"/>
      <c r="L34" s="543"/>
      <c r="M34" s="543"/>
      <c r="N34" s="543"/>
      <c r="O34" s="543"/>
      <c r="P34" s="543"/>
      <c r="Q34" s="543"/>
      <c r="R34" s="543"/>
      <c r="S34" s="543"/>
      <c r="T34" s="133"/>
      <c r="U34" s="133"/>
      <c r="V34" s="133"/>
      <c r="W34" s="133"/>
      <c r="X34" s="543"/>
      <c r="Y34" s="543"/>
      <c r="Z34" s="543"/>
      <c r="AA34" s="543"/>
      <c r="AB34" s="543"/>
      <c r="AC34" s="543"/>
      <c r="AD34" s="543"/>
      <c r="AE34" s="543"/>
      <c r="AF34" s="543"/>
      <c r="AG34" s="543"/>
      <c r="AH34" s="543"/>
      <c r="AI34" s="543"/>
      <c r="AJ34" s="543"/>
      <c r="AK34" s="133"/>
      <c r="AL34" s="133"/>
      <c r="AM34" s="133"/>
    </row>
    <row r="35" spans="2:39" hidden="1">
      <c r="D35" s="133"/>
      <c r="E35" s="133"/>
      <c r="F35" s="133"/>
      <c r="G35" s="543"/>
      <c r="H35" s="543"/>
      <c r="I35" s="543"/>
      <c r="J35" s="543"/>
      <c r="K35" s="543"/>
      <c r="L35" s="543"/>
      <c r="M35" s="543"/>
      <c r="N35" s="543"/>
      <c r="O35" s="543"/>
      <c r="P35" s="543"/>
      <c r="Q35" s="543"/>
      <c r="R35" s="543"/>
      <c r="S35" s="543"/>
      <c r="T35" s="133"/>
      <c r="U35" s="133"/>
      <c r="V35" s="133"/>
      <c r="W35" s="133"/>
      <c r="X35" s="543"/>
      <c r="Y35" s="543"/>
      <c r="Z35" s="543"/>
      <c r="AA35" s="543"/>
      <c r="AB35" s="543"/>
      <c r="AC35" s="543"/>
      <c r="AD35" s="543"/>
      <c r="AE35" s="543"/>
      <c r="AF35" s="543"/>
      <c r="AG35" s="543"/>
      <c r="AH35" s="543"/>
      <c r="AI35" s="543"/>
      <c r="AJ35" s="543"/>
      <c r="AK35" s="133"/>
      <c r="AL35" s="133"/>
      <c r="AM35" s="133"/>
    </row>
    <row r="36" spans="2:39" hidden="1">
      <c r="D36" s="133"/>
      <c r="E36" s="133"/>
      <c r="F36" s="133"/>
      <c r="G36" s="543"/>
      <c r="H36" s="543"/>
      <c r="I36" s="543"/>
      <c r="J36" s="543"/>
      <c r="K36" s="543"/>
      <c r="L36" s="543"/>
      <c r="M36" s="543"/>
      <c r="N36" s="543"/>
      <c r="O36" s="543"/>
      <c r="P36" s="543"/>
      <c r="Q36" s="543"/>
      <c r="R36" s="543"/>
      <c r="S36" s="543"/>
      <c r="T36" s="133"/>
      <c r="U36" s="133"/>
      <c r="V36" s="133"/>
      <c r="W36" s="133"/>
      <c r="X36" s="543"/>
      <c r="Y36" s="543"/>
      <c r="Z36" s="543"/>
      <c r="AA36" s="543"/>
      <c r="AB36" s="543"/>
      <c r="AC36" s="543"/>
      <c r="AD36" s="543"/>
      <c r="AE36" s="543"/>
      <c r="AF36" s="543"/>
      <c r="AG36" s="543"/>
      <c r="AH36" s="543"/>
      <c r="AI36" s="543"/>
      <c r="AJ36" s="543"/>
      <c r="AK36" s="133"/>
      <c r="AL36" s="133"/>
      <c r="AM36" s="133"/>
    </row>
    <row r="37" spans="2:39" hidden="1">
      <c r="D37" s="133"/>
      <c r="E37" s="133"/>
      <c r="F37" s="133"/>
      <c r="G37" s="543"/>
      <c r="H37" s="543"/>
      <c r="I37" s="543"/>
      <c r="J37" s="543"/>
      <c r="K37" s="543"/>
      <c r="L37" s="543"/>
      <c r="M37" s="543"/>
      <c r="N37" s="543"/>
      <c r="O37" s="543"/>
      <c r="P37" s="543"/>
      <c r="Q37" s="543"/>
      <c r="R37" s="543"/>
      <c r="S37" s="543"/>
      <c r="T37" s="133"/>
      <c r="U37" s="133"/>
      <c r="V37" s="133"/>
      <c r="W37" s="133"/>
      <c r="X37" s="543"/>
      <c r="Y37" s="543"/>
      <c r="Z37" s="543"/>
      <c r="AA37" s="543"/>
      <c r="AB37" s="543"/>
      <c r="AC37" s="543"/>
      <c r="AD37" s="543"/>
      <c r="AE37" s="543"/>
      <c r="AF37" s="543"/>
      <c r="AG37" s="543"/>
      <c r="AH37" s="543"/>
      <c r="AI37" s="543"/>
      <c r="AJ37" s="543"/>
      <c r="AK37" s="133"/>
      <c r="AL37" s="133"/>
      <c r="AM37" s="133"/>
    </row>
    <row r="38" spans="2:39" hidden="1">
      <c r="D38" s="133"/>
      <c r="E38" s="133"/>
      <c r="F38" s="133"/>
      <c r="G38" s="543"/>
      <c r="H38" s="543"/>
      <c r="I38" s="543"/>
      <c r="J38" s="543"/>
      <c r="K38" s="543"/>
      <c r="L38" s="543"/>
      <c r="M38" s="543"/>
      <c r="N38" s="543"/>
      <c r="O38" s="543"/>
      <c r="P38" s="543"/>
      <c r="Q38" s="543"/>
      <c r="R38" s="543"/>
      <c r="S38" s="543"/>
      <c r="T38" s="133"/>
      <c r="U38" s="133"/>
      <c r="V38" s="133"/>
      <c r="W38" s="133"/>
      <c r="X38" s="543"/>
      <c r="Y38" s="543"/>
      <c r="Z38" s="543"/>
      <c r="AA38" s="543"/>
      <c r="AB38" s="543"/>
      <c r="AC38" s="543"/>
      <c r="AD38" s="543"/>
      <c r="AE38" s="543"/>
      <c r="AF38" s="543"/>
      <c r="AG38" s="543"/>
      <c r="AH38" s="543"/>
      <c r="AI38" s="543"/>
      <c r="AJ38" s="543"/>
      <c r="AK38" s="133"/>
      <c r="AL38" s="133"/>
      <c r="AM38" s="133"/>
    </row>
    <row r="39" spans="2:39" hidden="1">
      <c r="D39" s="133"/>
      <c r="E39" s="133"/>
      <c r="F39" s="133"/>
      <c r="G39" s="543"/>
      <c r="H39" s="543"/>
      <c r="I39" s="543"/>
      <c r="J39" s="543"/>
      <c r="K39" s="543"/>
      <c r="L39" s="543"/>
      <c r="M39" s="543"/>
      <c r="N39" s="543"/>
      <c r="O39" s="543"/>
      <c r="P39" s="543"/>
      <c r="Q39" s="543"/>
      <c r="R39" s="543"/>
      <c r="S39" s="543"/>
      <c r="T39" s="133"/>
      <c r="U39" s="133"/>
      <c r="V39" s="133"/>
      <c r="W39" s="133"/>
      <c r="X39" s="543"/>
      <c r="Y39" s="543"/>
      <c r="Z39" s="543"/>
      <c r="AA39" s="543"/>
      <c r="AB39" s="543"/>
      <c r="AC39" s="543"/>
      <c r="AD39" s="543"/>
      <c r="AE39" s="543"/>
      <c r="AF39" s="543"/>
      <c r="AG39" s="543"/>
      <c r="AH39" s="543"/>
      <c r="AI39" s="543"/>
      <c r="AJ39" s="543"/>
      <c r="AK39" s="133"/>
      <c r="AL39" s="133"/>
      <c r="AM39" s="133"/>
    </row>
    <row r="40" spans="2:39" hidden="1">
      <c r="D40" s="133"/>
      <c r="E40" s="133"/>
      <c r="F40" s="133"/>
      <c r="G40" s="543"/>
      <c r="H40" s="543"/>
      <c r="I40" s="543"/>
      <c r="J40" s="543"/>
      <c r="K40" s="543"/>
      <c r="L40" s="543"/>
      <c r="M40" s="543"/>
      <c r="N40" s="543"/>
      <c r="O40" s="543"/>
      <c r="P40" s="543"/>
      <c r="Q40" s="543"/>
      <c r="R40" s="543"/>
      <c r="S40" s="543"/>
      <c r="T40" s="133"/>
      <c r="U40" s="133"/>
      <c r="V40" s="133"/>
      <c r="W40" s="133"/>
      <c r="X40" s="543"/>
      <c r="Y40" s="543"/>
      <c r="Z40" s="543"/>
      <c r="AA40" s="543"/>
      <c r="AB40" s="543"/>
      <c r="AC40" s="543"/>
      <c r="AD40" s="543"/>
      <c r="AE40" s="543"/>
      <c r="AF40" s="543"/>
      <c r="AG40" s="543"/>
      <c r="AH40" s="543"/>
      <c r="AI40" s="543"/>
      <c r="AJ40" s="543"/>
      <c r="AK40" s="133"/>
      <c r="AL40" s="133"/>
      <c r="AM40" s="133"/>
    </row>
    <row r="41" spans="2:39" hidden="1">
      <c r="D41" s="133"/>
      <c r="E41" s="133"/>
      <c r="F41" s="133"/>
      <c r="G41" s="543"/>
      <c r="H41" s="543"/>
      <c r="I41" s="543"/>
      <c r="J41" s="543"/>
      <c r="K41" s="543"/>
      <c r="L41" s="543"/>
      <c r="M41" s="543"/>
      <c r="N41" s="543"/>
      <c r="O41" s="543"/>
      <c r="P41" s="543"/>
      <c r="Q41" s="543"/>
      <c r="R41" s="543"/>
      <c r="S41" s="543"/>
      <c r="T41" s="133"/>
      <c r="U41" s="133"/>
      <c r="V41" s="133"/>
      <c r="W41" s="133"/>
      <c r="X41" s="543"/>
      <c r="Y41" s="543"/>
      <c r="Z41" s="543"/>
      <c r="AA41" s="543"/>
      <c r="AB41" s="543"/>
      <c r="AC41" s="543"/>
      <c r="AD41" s="543"/>
      <c r="AE41" s="543"/>
      <c r="AF41" s="543"/>
      <c r="AG41" s="543"/>
      <c r="AH41" s="543"/>
      <c r="AI41" s="543"/>
      <c r="AJ41" s="543"/>
      <c r="AK41" s="133"/>
      <c r="AL41" s="133"/>
      <c r="AM41" s="133"/>
    </row>
    <row r="42" spans="2:39" hidden="1">
      <c r="D42" s="133"/>
      <c r="E42" s="133"/>
      <c r="F42" s="133"/>
      <c r="G42" s="543"/>
      <c r="H42" s="543"/>
      <c r="I42" s="543"/>
      <c r="J42" s="543"/>
      <c r="K42" s="543"/>
      <c r="L42" s="543"/>
      <c r="M42" s="543"/>
      <c r="N42" s="543"/>
      <c r="O42" s="543"/>
      <c r="P42" s="543"/>
      <c r="Q42" s="543"/>
      <c r="R42" s="543"/>
      <c r="S42" s="543"/>
      <c r="T42" s="133"/>
      <c r="U42" s="133"/>
      <c r="V42" s="133"/>
      <c r="W42" s="133"/>
      <c r="X42" s="543"/>
      <c r="Y42" s="543"/>
      <c r="Z42" s="543"/>
      <c r="AA42" s="543"/>
      <c r="AB42" s="543"/>
      <c r="AC42" s="543"/>
      <c r="AD42" s="543"/>
      <c r="AE42" s="543"/>
      <c r="AF42" s="543"/>
      <c r="AG42" s="543"/>
      <c r="AH42" s="543"/>
      <c r="AI42" s="543"/>
      <c r="AJ42" s="543"/>
      <c r="AK42" s="133"/>
      <c r="AL42" s="133"/>
      <c r="AM42" s="133"/>
    </row>
    <row r="43" spans="2:39" hidden="1">
      <c r="D43" s="133"/>
      <c r="E43" s="133"/>
      <c r="F43" s="133"/>
      <c r="G43" s="543"/>
      <c r="H43" s="543"/>
      <c r="I43" s="543"/>
      <c r="J43" s="543"/>
      <c r="K43" s="543"/>
      <c r="L43" s="543"/>
      <c r="M43" s="543"/>
      <c r="N43" s="543"/>
      <c r="O43" s="543"/>
      <c r="P43" s="543"/>
      <c r="Q43" s="543"/>
      <c r="R43" s="543"/>
      <c r="S43" s="543"/>
      <c r="T43" s="133"/>
      <c r="U43" s="133"/>
      <c r="V43" s="133"/>
      <c r="W43" s="133"/>
      <c r="X43" s="543"/>
      <c r="Y43" s="543"/>
      <c r="Z43" s="543"/>
      <c r="AA43" s="543"/>
      <c r="AB43" s="543"/>
      <c r="AC43" s="543"/>
      <c r="AD43" s="543"/>
      <c r="AE43" s="543"/>
      <c r="AF43" s="543"/>
      <c r="AG43" s="543"/>
      <c r="AH43" s="543"/>
      <c r="AI43" s="543"/>
      <c r="AJ43" s="543"/>
      <c r="AK43" s="133"/>
      <c r="AL43" s="133"/>
      <c r="AM43" s="133"/>
    </row>
    <row r="44" spans="2:39" hidden="1">
      <c r="D44" s="133"/>
      <c r="E44" s="133"/>
      <c r="F44" s="133"/>
      <c r="G44" s="543"/>
      <c r="H44" s="543"/>
      <c r="I44" s="543"/>
      <c r="J44" s="543"/>
      <c r="K44" s="543"/>
      <c r="L44" s="543"/>
      <c r="M44" s="543"/>
      <c r="N44" s="543"/>
      <c r="O44" s="543"/>
      <c r="P44" s="543"/>
      <c r="Q44" s="543"/>
      <c r="R44" s="543"/>
      <c r="S44" s="543"/>
      <c r="T44" s="133"/>
      <c r="U44" s="133"/>
      <c r="V44" s="133"/>
      <c r="W44" s="133"/>
      <c r="X44" s="543"/>
      <c r="Y44" s="543"/>
      <c r="Z44" s="543"/>
      <c r="AA44" s="543"/>
      <c r="AB44" s="543"/>
      <c r="AC44" s="543"/>
      <c r="AD44" s="543"/>
      <c r="AE44" s="543"/>
      <c r="AF44" s="543"/>
      <c r="AG44" s="543"/>
      <c r="AH44" s="543"/>
      <c r="AI44" s="543"/>
      <c r="AJ44" s="543"/>
      <c r="AK44" s="133"/>
      <c r="AL44" s="133"/>
      <c r="AM44" s="133"/>
    </row>
    <row r="45" spans="2:39" hidden="1">
      <c r="D45" s="133"/>
      <c r="E45" s="133"/>
      <c r="F45" s="133"/>
      <c r="G45" s="543"/>
      <c r="H45" s="543"/>
      <c r="I45" s="543"/>
      <c r="J45" s="543"/>
      <c r="K45" s="543"/>
      <c r="L45" s="543"/>
      <c r="M45" s="543"/>
      <c r="N45" s="543"/>
      <c r="O45" s="543"/>
      <c r="P45" s="543"/>
      <c r="Q45" s="543"/>
      <c r="R45" s="543"/>
      <c r="S45" s="543"/>
      <c r="T45" s="133"/>
      <c r="U45" s="133"/>
      <c r="V45" s="133"/>
      <c r="W45" s="133"/>
      <c r="X45" s="543"/>
      <c r="Y45" s="543"/>
      <c r="Z45" s="543"/>
      <c r="AA45" s="543"/>
      <c r="AB45" s="543"/>
      <c r="AC45" s="543"/>
      <c r="AD45" s="543"/>
      <c r="AE45" s="543"/>
      <c r="AF45" s="543"/>
      <c r="AG45" s="543"/>
      <c r="AH45" s="543"/>
      <c r="AI45" s="543"/>
      <c r="AJ45" s="543"/>
      <c r="AK45" s="133"/>
      <c r="AL45" s="133"/>
      <c r="AM45" s="133"/>
    </row>
    <row r="46" spans="2:39" hidden="1">
      <c r="D46" s="133"/>
      <c r="E46" s="133"/>
      <c r="F46" s="133"/>
      <c r="G46" s="543"/>
      <c r="H46" s="543"/>
      <c r="I46" s="543"/>
      <c r="J46" s="543"/>
      <c r="K46" s="543"/>
      <c r="L46" s="543"/>
      <c r="M46" s="543"/>
      <c r="N46" s="543"/>
      <c r="O46" s="543"/>
      <c r="P46" s="543"/>
      <c r="Q46" s="543"/>
      <c r="R46" s="543"/>
      <c r="S46" s="543"/>
      <c r="T46" s="133"/>
      <c r="U46" s="133"/>
      <c r="V46" s="133"/>
      <c r="W46" s="133"/>
      <c r="X46" s="543"/>
      <c r="Y46" s="543"/>
      <c r="Z46" s="543"/>
      <c r="AA46" s="543"/>
      <c r="AB46" s="543"/>
      <c r="AC46" s="543"/>
      <c r="AD46" s="543"/>
      <c r="AE46" s="543"/>
      <c r="AF46" s="543"/>
      <c r="AG46" s="543"/>
      <c r="AH46" s="543"/>
      <c r="AI46" s="543"/>
      <c r="AJ46" s="543"/>
      <c r="AK46" s="133"/>
      <c r="AL46" s="133"/>
      <c r="AM46" s="133"/>
    </row>
    <row r="47" spans="2:39" hidden="1">
      <c r="D47" s="133"/>
      <c r="E47" s="133"/>
      <c r="F47" s="133"/>
      <c r="G47" s="543"/>
      <c r="H47" s="543"/>
      <c r="I47" s="543"/>
      <c r="J47" s="543"/>
      <c r="K47" s="543"/>
      <c r="L47" s="543"/>
      <c r="M47" s="543"/>
      <c r="N47" s="543"/>
      <c r="O47" s="543"/>
      <c r="P47" s="543"/>
      <c r="Q47" s="543"/>
      <c r="R47" s="543"/>
      <c r="S47" s="543"/>
      <c r="T47" s="133"/>
      <c r="U47" s="133"/>
      <c r="V47" s="133"/>
      <c r="W47" s="133"/>
      <c r="X47" s="543"/>
      <c r="Y47" s="543"/>
      <c r="Z47" s="543"/>
      <c r="AA47" s="543"/>
      <c r="AB47" s="543"/>
      <c r="AC47" s="543"/>
      <c r="AD47" s="543"/>
      <c r="AE47" s="543"/>
      <c r="AF47" s="543"/>
      <c r="AG47" s="543"/>
      <c r="AH47" s="543"/>
      <c r="AI47" s="543"/>
      <c r="AJ47" s="543"/>
      <c r="AK47" s="133"/>
      <c r="AL47" s="133"/>
      <c r="AM47" s="133"/>
    </row>
    <row r="48" spans="2:39" hidden="1">
      <c r="D48" s="133"/>
      <c r="E48" s="133"/>
      <c r="F48" s="133"/>
      <c r="G48" s="133"/>
      <c r="H48" s="133"/>
      <c r="I48" s="133"/>
      <c r="J48" s="133"/>
      <c r="K48" s="133"/>
      <c r="L48" s="133"/>
      <c r="M48" s="133"/>
      <c r="N48" s="133"/>
      <c r="O48" s="133"/>
      <c r="P48" s="133"/>
      <c r="Q48" s="133"/>
      <c r="R48" s="133"/>
      <c r="S48" s="133"/>
      <c r="T48" s="133"/>
      <c r="U48" s="133"/>
      <c r="V48" s="133"/>
      <c r="W48" s="133"/>
      <c r="X48" s="133"/>
      <c r="Y48" s="133"/>
      <c r="Z48" s="133"/>
      <c r="AA48" s="133"/>
      <c r="AB48" s="133"/>
      <c r="AC48" s="133"/>
      <c r="AD48" s="133"/>
      <c r="AE48" s="133"/>
      <c r="AF48" s="133"/>
      <c r="AG48" s="133"/>
      <c r="AH48" s="133"/>
      <c r="AI48" s="133"/>
      <c r="AJ48" s="133"/>
      <c r="AK48" s="133"/>
      <c r="AL48" s="133"/>
      <c r="AM48" s="133"/>
    </row>
    <row r="49" spans="4:39" hidden="1">
      <c r="D49" s="133"/>
      <c r="E49" s="133"/>
      <c r="F49" s="133"/>
      <c r="G49" s="543"/>
      <c r="H49" s="543"/>
      <c r="I49" s="543"/>
      <c r="J49" s="543"/>
      <c r="K49" s="543"/>
      <c r="L49" s="543"/>
      <c r="M49" s="543"/>
      <c r="N49" s="543"/>
      <c r="O49" s="543"/>
      <c r="P49" s="543"/>
      <c r="Q49" s="543"/>
      <c r="R49" s="543"/>
      <c r="S49" s="543"/>
      <c r="T49" s="133"/>
      <c r="U49" s="133"/>
      <c r="V49" s="133"/>
      <c r="W49" s="133"/>
      <c r="X49" s="543"/>
      <c r="Y49" s="543"/>
      <c r="Z49" s="543"/>
      <c r="AA49" s="543"/>
      <c r="AB49" s="543"/>
      <c r="AC49" s="543"/>
      <c r="AD49" s="543"/>
      <c r="AE49" s="543"/>
      <c r="AF49" s="543"/>
      <c r="AG49" s="543"/>
      <c r="AH49" s="543"/>
      <c r="AI49" s="543"/>
      <c r="AJ49" s="543"/>
      <c r="AK49" s="133"/>
      <c r="AL49" s="133"/>
      <c r="AM49" s="133"/>
    </row>
    <row r="50" spans="4:39" hidden="1">
      <c r="D50" s="133"/>
      <c r="E50" s="133"/>
      <c r="F50" s="133"/>
      <c r="G50" s="543"/>
      <c r="H50" s="543"/>
      <c r="I50" s="543"/>
      <c r="J50" s="543"/>
      <c r="K50" s="543"/>
      <c r="L50" s="543"/>
      <c r="M50" s="543"/>
      <c r="N50" s="543"/>
      <c r="O50" s="543"/>
      <c r="P50" s="543"/>
      <c r="Q50" s="543"/>
      <c r="R50" s="543"/>
      <c r="S50" s="543"/>
      <c r="T50" s="133"/>
      <c r="U50" s="133"/>
      <c r="V50" s="133"/>
      <c r="W50" s="133"/>
      <c r="X50" s="543"/>
      <c r="Y50" s="543"/>
      <c r="Z50" s="543"/>
      <c r="AA50" s="543"/>
      <c r="AB50" s="543"/>
      <c r="AC50" s="543"/>
      <c r="AD50" s="543"/>
      <c r="AE50" s="543"/>
      <c r="AF50" s="543"/>
      <c r="AG50" s="543"/>
      <c r="AH50" s="543"/>
      <c r="AI50" s="543"/>
      <c r="AJ50" s="543"/>
      <c r="AK50" s="133"/>
      <c r="AL50" s="133"/>
      <c r="AM50" s="133"/>
    </row>
    <row r="51" spans="4:39" hidden="1">
      <c r="D51" s="133"/>
      <c r="E51" s="133"/>
      <c r="F51" s="133"/>
      <c r="G51" s="543"/>
      <c r="H51" s="543"/>
      <c r="I51" s="543"/>
      <c r="J51" s="543"/>
      <c r="K51" s="543"/>
      <c r="L51" s="543"/>
      <c r="M51" s="543"/>
      <c r="N51" s="543"/>
      <c r="O51" s="543"/>
      <c r="P51" s="543"/>
      <c r="Q51" s="543"/>
      <c r="R51" s="543"/>
      <c r="S51" s="543"/>
      <c r="T51" s="133"/>
      <c r="U51" s="133"/>
      <c r="V51" s="133"/>
      <c r="W51" s="133"/>
      <c r="X51" s="543"/>
      <c r="Y51" s="543"/>
      <c r="Z51" s="543"/>
      <c r="AA51" s="543"/>
      <c r="AB51" s="543"/>
      <c r="AC51" s="543"/>
      <c r="AD51" s="543"/>
      <c r="AE51" s="543"/>
      <c r="AF51" s="543"/>
      <c r="AG51" s="543"/>
      <c r="AH51" s="543"/>
      <c r="AI51" s="543"/>
      <c r="AJ51" s="543"/>
      <c r="AK51" s="133"/>
      <c r="AL51" s="133"/>
      <c r="AM51" s="133"/>
    </row>
    <row r="52" spans="4:39" hidden="1">
      <c r="D52" s="133"/>
      <c r="E52" s="133"/>
      <c r="F52" s="133"/>
      <c r="G52" s="543"/>
      <c r="H52" s="543"/>
      <c r="I52" s="543"/>
      <c r="J52" s="543"/>
      <c r="K52" s="543"/>
      <c r="L52" s="543"/>
      <c r="M52" s="543"/>
      <c r="N52" s="543"/>
      <c r="O52" s="543"/>
      <c r="P52" s="543"/>
      <c r="Q52" s="543"/>
      <c r="R52" s="543"/>
      <c r="S52" s="543"/>
      <c r="T52" s="133"/>
      <c r="U52" s="133"/>
      <c r="V52" s="133"/>
      <c r="W52" s="133"/>
      <c r="X52" s="543"/>
      <c r="Y52" s="543"/>
      <c r="Z52" s="543"/>
      <c r="AA52" s="543"/>
      <c r="AB52" s="543"/>
      <c r="AC52" s="543"/>
      <c r="AD52" s="543"/>
      <c r="AE52" s="543"/>
      <c r="AF52" s="543"/>
      <c r="AG52" s="543"/>
      <c r="AH52" s="543"/>
      <c r="AI52" s="543"/>
      <c r="AJ52" s="543"/>
      <c r="AK52" s="133"/>
      <c r="AL52" s="133"/>
      <c r="AM52" s="133"/>
    </row>
    <row r="53" spans="4:39" hidden="1">
      <c r="D53" s="133"/>
      <c r="E53" s="133"/>
      <c r="F53" s="133"/>
      <c r="G53" s="543"/>
      <c r="H53" s="543"/>
      <c r="I53" s="543"/>
      <c r="J53" s="543"/>
      <c r="K53" s="543"/>
      <c r="L53" s="543"/>
      <c r="M53" s="543"/>
      <c r="N53" s="543"/>
      <c r="O53" s="543"/>
      <c r="P53" s="543"/>
      <c r="Q53" s="543"/>
      <c r="R53" s="543"/>
      <c r="S53" s="543"/>
      <c r="T53" s="133"/>
      <c r="U53" s="133"/>
      <c r="V53" s="133"/>
      <c r="W53" s="133"/>
      <c r="X53" s="543"/>
      <c r="Y53" s="543"/>
      <c r="Z53" s="543"/>
      <c r="AA53" s="543"/>
      <c r="AB53" s="543"/>
      <c r="AC53" s="543"/>
      <c r="AD53" s="543"/>
      <c r="AE53" s="543"/>
      <c r="AF53" s="543"/>
      <c r="AG53" s="543"/>
      <c r="AH53" s="543"/>
      <c r="AI53" s="543"/>
      <c r="AJ53" s="543"/>
      <c r="AK53" s="133"/>
      <c r="AL53" s="133"/>
      <c r="AM53" s="133"/>
    </row>
    <row r="54" spans="4:39" hidden="1">
      <c r="D54" s="133"/>
      <c r="E54" s="133"/>
      <c r="F54" s="133"/>
      <c r="G54" s="543"/>
      <c r="H54" s="543"/>
      <c r="I54" s="543"/>
      <c r="J54" s="543"/>
      <c r="K54" s="543"/>
      <c r="L54" s="543"/>
      <c r="M54" s="543"/>
      <c r="N54" s="543"/>
      <c r="O54" s="543"/>
      <c r="P54" s="543"/>
      <c r="Q54" s="543"/>
      <c r="R54" s="543"/>
      <c r="S54" s="543"/>
      <c r="T54" s="133"/>
      <c r="U54" s="133"/>
      <c r="V54" s="133"/>
      <c r="W54" s="133"/>
      <c r="X54" s="543"/>
      <c r="Y54" s="543"/>
      <c r="Z54" s="543"/>
      <c r="AA54" s="543"/>
      <c r="AB54" s="543"/>
      <c r="AC54" s="543"/>
      <c r="AD54" s="543"/>
      <c r="AE54" s="543"/>
      <c r="AF54" s="543"/>
      <c r="AG54" s="543"/>
      <c r="AH54" s="543"/>
      <c r="AI54" s="543"/>
      <c r="AJ54" s="543"/>
      <c r="AK54" s="133"/>
      <c r="AL54" s="133"/>
      <c r="AM54" s="133"/>
    </row>
    <row r="55" spans="4:39" hidden="1">
      <c r="D55" s="133"/>
      <c r="E55" s="133"/>
      <c r="F55" s="133"/>
      <c r="G55" s="543"/>
      <c r="H55" s="543"/>
      <c r="I55" s="543"/>
      <c r="J55" s="543"/>
      <c r="K55" s="543"/>
      <c r="L55" s="543"/>
      <c r="M55" s="543"/>
      <c r="N55" s="543"/>
      <c r="O55" s="543"/>
      <c r="P55" s="543"/>
      <c r="Q55" s="543"/>
      <c r="R55" s="543"/>
      <c r="S55" s="543"/>
      <c r="T55" s="133"/>
      <c r="U55" s="133"/>
      <c r="V55" s="133"/>
      <c r="W55" s="133"/>
      <c r="X55" s="543"/>
      <c r="Y55" s="543"/>
      <c r="Z55" s="543"/>
      <c r="AA55" s="543"/>
      <c r="AB55" s="543"/>
      <c r="AC55" s="543"/>
      <c r="AD55" s="543"/>
      <c r="AE55" s="543"/>
      <c r="AF55" s="543"/>
      <c r="AG55" s="543"/>
      <c r="AH55" s="543"/>
      <c r="AI55" s="543"/>
      <c r="AJ55" s="543"/>
      <c r="AK55" s="133"/>
      <c r="AL55" s="133"/>
      <c r="AM55" s="133"/>
    </row>
    <row r="56" spans="4:39" hidden="1">
      <c r="D56" s="133"/>
      <c r="E56" s="133"/>
      <c r="F56" s="133"/>
      <c r="G56" s="543"/>
      <c r="H56" s="543"/>
      <c r="I56" s="543"/>
      <c r="J56" s="543"/>
      <c r="K56" s="543"/>
      <c r="L56" s="543"/>
      <c r="M56" s="543"/>
      <c r="N56" s="543"/>
      <c r="O56" s="543"/>
      <c r="P56" s="543"/>
      <c r="Q56" s="543"/>
      <c r="R56" s="543"/>
      <c r="S56" s="543"/>
      <c r="T56" s="133"/>
      <c r="U56" s="133"/>
      <c r="V56" s="133"/>
      <c r="W56" s="133"/>
      <c r="X56" s="543"/>
      <c r="Y56" s="543"/>
      <c r="Z56" s="543"/>
      <c r="AA56" s="543"/>
      <c r="AB56" s="543"/>
      <c r="AC56" s="543"/>
      <c r="AD56" s="543"/>
      <c r="AE56" s="543"/>
      <c r="AF56" s="543"/>
      <c r="AG56" s="543"/>
      <c r="AH56" s="543"/>
      <c r="AI56" s="543"/>
      <c r="AJ56" s="543"/>
      <c r="AK56" s="133"/>
      <c r="AL56" s="133"/>
      <c r="AM56" s="133"/>
    </row>
    <row r="57" spans="4:39" hidden="1">
      <c r="D57" s="133"/>
      <c r="E57" s="133"/>
      <c r="F57" s="133"/>
      <c r="G57" s="543"/>
      <c r="H57" s="543"/>
      <c r="I57" s="543"/>
      <c r="J57" s="543"/>
      <c r="K57" s="543"/>
      <c r="L57" s="543"/>
      <c r="M57" s="543"/>
      <c r="N57" s="543"/>
      <c r="O57" s="543"/>
      <c r="P57" s="543"/>
      <c r="Q57" s="543"/>
      <c r="R57" s="543"/>
      <c r="S57" s="543"/>
      <c r="T57" s="133"/>
      <c r="U57" s="133"/>
      <c r="V57" s="133"/>
      <c r="W57" s="133"/>
      <c r="X57" s="543"/>
      <c r="Y57" s="543"/>
      <c r="Z57" s="543"/>
      <c r="AA57" s="543"/>
      <c r="AB57" s="543"/>
      <c r="AC57" s="543"/>
      <c r="AD57" s="543"/>
      <c r="AE57" s="543"/>
      <c r="AF57" s="543"/>
      <c r="AG57" s="543"/>
      <c r="AH57" s="543"/>
      <c r="AI57" s="543"/>
      <c r="AJ57" s="543"/>
      <c r="AK57" s="133"/>
      <c r="AL57" s="133"/>
      <c r="AM57" s="133"/>
    </row>
    <row r="58" spans="4:39" hidden="1">
      <c r="D58" s="133"/>
      <c r="E58" s="133"/>
      <c r="F58" s="133"/>
      <c r="G58" s="543"/>
      <c r="H58" s="543"/>
      <c r="I58" s="543"/>
      <c r="J58" s="543"/>
      <c r="K58" s="543"/>
      <c r="L58" s="543"/>
      <c r="M58" s="543"/>
      <c r="N58" s="543"/>
      <c r="O58" s="543"/>
      <c r="P58" s="543"/>
      <c r="Q58" s="543"/>
      <c r="R58" s="543"/>
      <c r="S58" s="543"/>
      <c r="T58" s="133"/>
      <c r="U58" s="133"/>
      <c r="V58" s="133"/>
      <c r="W58" s="133"/>
      <c r="X58" s="543"/>
      <c r="Y58" s="543"/>
      <c r="Z58" s="543"/>
      <c r="AA58" s="543"/>
      <c r="AB58" s="543"/>
      <c r="AC58" s="543"/>
      <c r="AD58" s="543"/>
      <c r="AE58" s="543"/>
      <c r="AF58" s="543"/>
      <c r="AG58" s="543"/>
      <c r="AH58" s="543"/>
      <c r="AI58" s="543"/>
      <c r="AJ58" s="543"/>
      <c r="AK58" s="133"/>
      <c r="AL58" s="133"/>
      <c r="AM58" s="133"/>
    </row>
    <row r="59" spans="4:39" hidden="1">
      <c r="D59" s="133"/>
      <c r="E59" s="133"/>
      <c r="F59" s="133"/>
      <c r="G59" s="543"/>
      <c r="H59" s="543"/>
      <c r="I59" s="543"/>
      <c r="J59" s="543"/>
      <c r="K59" s="543"/>
      <c r="L59" s="543"/>
      <c r="M59" s="543"/>
      <c r="N59" s="543"/>
      <c r="O59" s="543"/>
      <c r="P59" s="543"/>
      <c r="Q59" s="543"/>
      <c r="R59" s="543"/>
      <c r="S59" s="543"/>
      <c r="T59" s="133"/>
      <c r="U59" s="133"/>
      <c r="V59" s="133"/>
      <c r="W59" s="133"/>
      <c r="X59" s="543"/>
      <c r="Y59" s="543"/>
      <c r="Z59" s="543"/>
      <c r="AA59" s="543"/>
      <c r="AB59" s="543"/>
      <c r="AC59" s="543"/>
      <c r="AD59" s="543"/>
      <c r="AE59" s="543"/>
      <c r="AF59" s="543"/>
      <c r="AG59" s="543"/>
      <c r="AH59" s="543"/>
      <c r="AI59" s="543"/>
      <c r="AJ59" s="543"/>
      <c r="AK59" s="133"/>
      <c r="AL59" s="133"/>
      <c r="AM59" s="133"/>
    </row>
    <row r="60" spans="4:39" hidden="1">
      <c r="D60" s="133"/>
      <c r="E60" s="133"/>
      <c r="F60" s="133"/>
      <c r="G60" s="543"/>
      <c r="H60" s="543"/>
      <c r="I60" s="543"/>
      <c r="J60" s="543"/>
      <c r="K60" s="543"/>
      <c r="L60" s="543"/>
      <c r="M60" s="543"/>
      <c r="N60" s="543"/>
      <c r="O60" s="543"/>
      <c r="P60" s="543"/>
      <c r="Q60" s="543"/>
      <c r="R60" s="543"/>
      <c r="S60" s="543"/>
      <c r="T60" s="133"/>
      <c r="U60" s="133"/>
      <c r="V60" s="133"/>
      <c r="W60" s="133"/>
      <c r="X60" s="543"/>
      <c r="Y60" s="543"/>
      <c r="Z60" s="543"/>
      <c r="AA60" s="543"/>
      <c r="AB60" s="543"/>
      <c r="AC60" s="543"/>
      <c r="AD60" s="543"/>
      <c r="AE60" s="543"/>
      <c r="AF60" s="543"/>
      <c r="AG60" s="543"/>
      <c r="AH60" s="543"/>
      <c r="AI60" s="543"/>
      <c r="AJ60" s="543"/>
      <c r="AK60" s="133"/>
      <c r="AL60" s="133"/>
      <c r="AM60" s="133"/>
    </row>
    <row r="61" spans="4:39" hidden="1">
      <c r="D61" s="133"/>
      <c r="E61" s="133"/>
      <c r="F61" s="133"/>
      <c r="G61" s="543"/>
      <c r="H61" s="543"/>
      <c r="I61" s="543"/>
      <c r="J61" s="543"/>
      <c r="K61" s="543"/>
      <c r="L61" s="543"/>
      <c r="M61" s="543"/>
      <c r="N61" s="543"/>
      <c r="O61" s="543"/>
      <c r="P61" s="543"/>
      <c r="Q61" s="543"/>
      <c r="R61" s="543"/>
      <c r="S61" s="543"/>
      <c r="T61" s="133"/>
      <c r="U61" s="133"/>
      <c r="V61" s="133"/>
      <c r="W61" s="133"/>
      <c r="X61" s="543"/>
      <c r="Y61" s="543"/>
      <c r="Z61" s="543"/>
      <c r="AA61" s="543"/>
      <c r="AB61" s="543"/>
      <c r="AC61" s="543"/>
      <c r="AD61" s="543"/>
      <c r="AE61" s="543"/>
      <c r="AF61" s="543"/>
      <c r="AG61" s="543"/>
      <c r="AH61" s="543"/>
      <c r="AI61" s="543"/>
      <c r="AJ61" s="543"/>
      <c r="AK61" s="133"/>
      <c r="AL61" s="133"/>
      <c r="AM61" s="133"/>
    </row>
    <row r="62" spans="4:39" hidden="1">
      <c r="D62" s="133"/>
      <c r="E62" s="133"/>
      <c r="F62" s="133"/>
      <c r="G62" s="543"/>
      <c r="H62" s="543"/>
      <c r="I62" s="543"/>
      <c r="J62" s="543"/>
      <c r="K62" s="543"/>
      <c r="L62" s="543"/>
      <c r="M62" s="543"/>
      <c r="N62" s="543"/>
      <c r="O62" s="543"/>
      <c r="P62" s="543"/>
      <c r="Q62" s="543"/>
      <c r="R62" s="543"/>
      <c r="S62" s="543"/>
      <c r="T62" s="133"/>
      <c r="U62" s="133"/>
      <c r="V62" s="133"/>
      <c r="W62" s="133"/>
      <c r="X62" s="543"/>
      <c r="Y62" s="543"/>
      <c r="Z62" s="543"/>
      <c r="AA62" s="543"/>
      <c r="AB62" s="543"/>
      <c r="AC62" s="543"/>
      <c r="AD62" s="543"/>
      <c r="AE62" s="543"/>
      <c r="AF62" s="543"/>
      <c r="AG62" s="543"/>
      <c r="AH62" s="543"/>
      <c r="AI62" s="543"/>
      <c r="AJ62" s="543"/>
      <c r="AK62" s="133"/>
      <c r="AL62" s="133"/>
      <c r="AM62" s="133"/>
    </row>
    <row r="63" spans="4:39" hidden="1">
      <c r="D63" s="133"/>
      <c r="E63" s="136"/>
      <c r="F63" s="136"/>
      <c r="G63" s="136"/>
      <c r="H63" s="136"/>
      <c r="I63" s="136"/>
      <c r="J63" s="136"/>
      <c r="K63" s="136"/>
      <c r="L63" s="136"/>
      <c r="M63" s="136"/>
      <c r="N63" s="136"/>
      <c r="O63" s="136"/>
      <c r="P63" s="133"/>
      <c r="Q63" s="136"/>
      <c r="R63" s="136"/>
      <c r="S63" s="136"/>
      <c r="T63" s="136"/>
      <c r="U63" s="136"/>
      <c r="V63" s="136"/>
      <c r="W63" s="136"/>
      <c r="X63" s="136"/>
      <c r="Y63" s="136"/>
      <c r="Z63" s="136"/>
      <c r="AA63" s="136"/>
      <c r="AB63" s="136"/>
      <c r="AC63" s="136"/>
      <c r="AD63" s="136"/>
      <c r="AE63" s="136"/>
      <c r="AF63" s="136"/>
      <c r="AG63" s="136"/>
      <c r="AH63" s="136"/>
      <c r="AI63" s="136"/>
      <c r="AJ63" s="136"/>
      <c r="AK63" s="136"/>
      <c r="AL63" s="136"/>
      <c r="AM63" s="136"/>
    </row>
    <row r="64" spans="4:39" hidden="1">
      <c r="D64" s="133"/>
      <c r="E64" s="543"/>
      <c r="F64" s="543"/>
      <c r="G64" s="543"/>
      <c r="H64" s="543"/>
      <c r="I64" s="543"/>
      <c r="J64" s="543"/>
      <c r="K64" s="543"/>
      <c r="L64" s="543"/>
      <c r="M64" s="543"/>
      <c r="N64" s="543"/>
      <c r="O64" s="543"/>
      <c r="P64" s="133"/>
      <c r="Q64" s="543"/>
      <c r="R64" s="543"/>
      <c r="S64" s="543"/>
      <c r="T64" s="543"/>
      <c r="U64" s="543"/>
      <c r="V64" s="543"/>
      <c r="W64" s="543"/>
      <c r="X64" s="543"/>
      <c r="Y64" s="543"/>
      <c r="Z64" s="543"/>
      <c r="AA64" s="543"/>
      <c r="AB64" s="136"/>
      <c r="AC64" s="543"/>
      <c r="AD64" s="543"/>
      <c r="AE64" s="543"/>
      <c r="AF64" s="543"/>
      <c r="AG64" s="543"/>
      <c r="AH64" s="543"/>
      <c r="AI64" s="543"/>
      <c r="AJ64" s="543"/>
      <c r="AK64" s="543"/>
      <c r="AL64" s="543"/>
      <c r="AM64" s="543"/>
    </row>
    <row r="65" spans="4:39" hidden="1">
      <c r="D65" s="133"/>
      <c r="E65" s="133"/>
      <c r="F65" s="133"/>
      <c r="G65" s="133"/>
      <c r="H65" s="133"/>
      <c r="I65" s="133"/>
      <c r="J65" s="133"/>
      <c r="K65" s="133"/>
      <c r="L65" s="133"/>
      <c r="M65" s="133"/>
      <c r="N65" s="133"/>
      <c r="O65" s="133"/>
      <c r="P65" s="133"/>
      <c r="Q65" s="133"/>
      <c r="R65" s="133"/>
      <c r="S65" s="133"/>
      <c r="T65" s="133"/>
      <c r="U65" s="133"/>
      <c r="V65" s="133"/>
      <c r="W65" s="133"/>
      <c r="X65" s="133"/>
      <c r="Y65" s="133"/>
      <c r="Z65" s="133"/>
      <c r="AA65" s="133"/>
      <c r="AB65" s="133"/>
      <c r="AC65" s="133"/>
      <c r="AD65" s="133"/>
      <c r="AE65" s="133"/>
      <c r="AF65" s="133"/>
      <c r="AG65" s="133"/>
      <c r="AH65" s="133"/>
      <c r="AI65" s="133"/>
      <c r="AJ65" s="133"/>
      <c r="AK65" s="133"/>
      <c r="AL65" s="133"/>
      <c r="AM65" s="133"/>
    </row>
    <row r="66" spans="4:39" hidden="1"/>
    <row r="67" spans="4:39" hidden="1"/>
  </sheetData>
  <mergeCells count="19">
    <mergeCell ref="E31:O31"/>
    <mergeCell ref="Q31:AA31"/>
    <mergeCell ref="AC31:AM31"/>
    <mergeCell ref="E2:AM2"/>
    <mergeCell ref="F8:T23"/>
    <mergeCell ref="W8:AK23"/>
    <mergeCell ref="F24:T26"/>
    <mergeCell ref="W24:AK26"/>
    <mergeCell ref="G34:S45"/>
    <mergeCell ref="X34:AJ45"/>
    <mergeCell ref="G46:S47"/>
    <mergeCell ref="X46:AJ47"/>
    <mergeCell ref="G49:S60"/>
    <mergeCell ref="X49:AJ60"/>
    <mergeCell ref="G61:S62"/>
    <mergeCell ref="X61:AJ62"/>
    <mergeCell ref="E64:O64"/>
    <mergeCell ref="Q64:AA64"/>
    <mergeCell ref="AC64:AM64"/>
  </mergeCells>
  <phoneticPr fontId="3" type="noConversion"/>
  <pageMargins left="0.74803149606299213" right="0.74803149606299213" top="0.74803149606299213" bottom="0.70866141732283472" header="0.15748031496062992" footer="0.35433070866141736"/>
  <pageSetup paperSize="9" orientation="landscape" useFirstPageNumber="1" horizontalDpi="4294967293" verticalDpi="4294967293" r:id="rId1"/>
  <headerFooter alignWithMargins="0">
    <oddFooter>&amp;C &amp;R현장사진-&amp;P</oddFooter>
  </headerFooter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73485" r:id="rId4" name="Option Button 781">
              <controlPr defaultSize="0" autoFill="0" autoLine="0" autoPict="0" macro="[0]!출력">
                <anchor moveWithCells="1">
                  <from>
                    <xdr:col>1</xdr:col>
                    <xdr:colOff>238125</xdr:colOff>
                    <xdr:row>0</xdr:row>
                    <xdr:rowOff>28575</xdr:rowOff>
                  </from>
                  <to>
                    <xdr:col>1</xdr:col>
                    <xdr:colOff>723900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73486" r:id="rId5" name="Option Button 782">
              <controlPr defaultSize="0" autoFill="0" autoLine="0" autoPict="0" macro="[0]!Module2.모두">
                <anchor moveWithCells="1">
                  <from>
                    <xdr:col>2</xdr:col>
                    <xdr:colOff>152400</xdr:colOff>
                    <xdr:row>0</xdr:row>
                    <xdr:rowOff>47625</xdr:rowOff>
                  </from>
                  <to>
                    <xdr:col>2</xdr:col>
                    <xdr:colOff>647700</xdr:colOff>
                    <xdr:row>0</xdr:row>
                    <xdr:rowOff>266700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6" filterMode="1"/>
  <dimension ref="A1:IF117"/>
  <sheetViews>
    <sheetView view="pageBreakPreview" zoomScale="115" zoomScaleNormal="85" zoomScaleSheetLayoutView="115" workbookViewId="0">
      <selection activeCell="D46" sqref="D46:DY46"/>
    </sheetView>
  </sheetViews>
  <sheetFormatPr defaultRowHeight="13.5"/>
  <cols>
    <col min="1" max="3" width="8.88671875" style="81"/>
    <col min="4" max="4" width="1.88671875" style="71" customWidth="1"/>
    <col min="5" max="23" width="0.88671875" style="71" customWidth="1"/>
    <col min="24" max="24" width="1.5546875" style="71" customWidth="1"/>
    <col min="25" max="40" width="0.88671875" style="71" customWidth="1"/>
    <col min="41" max="41" width="2" style="71" customWidth="1"/>
    <col min="42" max="129" width="0.88671875" style="71" customWidth="1"/>
    <col min="130" max="156" width="7.88671875" style="71" customWidth="1"/>
    <col min="157" max="16384" width="8.88671875" style="71"/>
  </cols>
  <sheetData>
    <row r="1" spans="1:133" ht="32.25" customHeight="1">
      <c r="A1" s="81">
        <v>1</v>
      </c>
      <c r="B1" s="81">
        <v>1</v>
      </c>
    </row>
    <row r="2" spans="1:133" ht="42" customHeight="1">
      <c r="A2" s="144" t="s">
        <v>247</v>
      </c>
      <c r="B2" s="81">
        <v>1</v>
      </c>
      <c r="D2" s="554" t="s">
        <v>113</v>
      </c>
      <c r="E2" s="554"/>
      <c r="F2" s="554"/>
      <c r="G2" s="554"/>
      <c r="H2" s="554"/>
      <c r="I2" s="554"/>
      <c r="J2" s="554"/>
      <c r="K2" s="554"/>
      <c r="L2" s="554"/>
      <c r="M2" s="554"/>
      <c r="N2" s="554"/>
      <c r="O2" s="554"/>
      <c r="P2" s="554"/>
      <c r="Q2" s="554"/>
      <c r="R2" s="554"/>
      <c r="S2" s="554"/>
      <c r="T2" s="554"/>
      <c r="U2" s="554"/>
      <c r="V2" s="554"/>
      <c r="W2" s="554"/>
      <c r="X2" s="554"/>
      <c r="Y2" s="554"/>
      <c r="Z2" s="554"/>
      <c r="AA2" s="554"/>
      <c r="AB2" s="554"/>
      <c r="AC2" s="554"/>
      <c r="AD2" s="554"/>
      <c r="AE2" s="554"/>
      <c r="AF2" s="554"/>
      <c r="AG2" s="554"/>
      <c r="AH2" s="554"/>
      <c r="AI2" s="554"/>
      <c r="AJ2" s="554"/>
      <c r="AK2" s="554"/>
      <c r="AL2" s="554"/>
      <c r="AM2" s="554"/>
      <c r="AN2" s="554"/>
      <c r="AO2" s="554"/>
      <c r="AP2" s="554"/>
      <c r="AQ2" s="554"/>
      <c r="AR2" s="554"/>
      <c r="AS2" s="554"/>
      <c r="AT2" s="554"/>
      <c r="AU2" s="554"/>
      <c r="AV2" s="554"/>
      <c r="AW2" s="554"/>
      <c r="AX2" s="554"/>
      <c r="AY2" s="554"/>
      <c r="AZ2" s="554"/>
      <c r="BA2" s="554"/>
      <c r="BB2" s="554"/>
      <c r="BC2" s="554"/>
      <c r="BD2" s="554"/>
      <c r="BE2" s="554"/>
      <c r="BF2" s="554"/>
      <c r="BG2" s="554"/>
      <c r="BH2" s="554"/>
      <c r="BI2" s="554"/>
      <c r="BJ2" s="554"/>
      <c r="BK2" s="554"/>
      <c r="BL2" s="554"/>
      <c r="BM2" s="554"/>
      <c r="BN2" s="554"/>
      <c r="BO2" s="554"/>
      <c r="BP2" s="554"/>
      <c r="BQ2" s="554"/>
      <c r="BR2" s="554"/>
      <c r="BS2" s="554"/>
      <c r="BT2" s="554"/>
      <c r="BU2" s="554"/>
      <c r="BV2" s="554"/>
      <c r="BW2" s="554"/>
      <c r="BX2" s="554"/>
      <c r="BY2" s="554"/>
      <c r="BZ2" s="554"/>
      <c r="CA2" s="554"/>
      <c r="CB2" s="554"/>
      <c r="CC2" s="554"/>
      <c r="CD2" s="554"/>
      <c r="CE2" s="554"/>
      <c r="CF2" s="554"/>
      <c r="CG2" s="554"/>
      <c r="CH2" s="554"/>
      <c r="CI2" s="554"/>
      <c r="CJ2" s="554"/>
      <c r="CK2" s="554"/>
      <c r="CL2" s="554"/>
      <c r="CM2" s="554"/>
      <c r="CN2" s="554"/>
      <c r="CO2" s="554"/>
      <c r="CP2" s="554"/>
      <c r="CQ2" s="554"/>
      <c r="CR2" s="554"/>
      <c r="CS2" s="554"/>
      <c r="CT2" s="554"/>
      <c r="CU2" s="554"/>
      <c r="CV2" s="554"/>
      <c r="CW2" s="554"/>
      <c r="CX2" s="554"/>
      <c r="CY2" s="554"/>
      <c r="CZ2" s="554"/>
      <c r="DA2" s="554"/>
      <c r="DB2" s="554"/>
      <c r="DC2" s="554"/>
      <c r="DD2" s="554"/>
      <c r="DE2" s="554"/>
      <c r="DF2" s="554"/>
      <c r="DG2" s="554"/>
      <c r="DH2" s="554"/>
      <c r="DI2" s="554"/>
      <c r="DJ2" s="554"/>
      <c r="DK2" s="554"/>
      <c r="DL2" s="554"/>
      <c r="DM2" s="554"/>
      <c r="DN2" s="554"/>
      <c r="DO2" s="554"/>
      <c r="DP2" s="554"/>
      <c r="DQ2" s="554"/>
      <c r="DR2" s="554"/>
      <c r="DS2" s="554"/>
      <c r="DT2" s="554"/>
      <c r="DU2" s="554"/>
      <c r="DV2" s="554"/>
      <c r="DW2" s="554"/>
      <c r="DX2" s="554"/>
      <c r="DY2" s="554"/>
      <c r="DZ2" s="137"/>
      <c r="EA2" s="138"/>
      <c r="EB2" s="138"/>
      <c r="EC2" s="138"/>
    </row>
    <row r="3" spans="1:133" ht="10.5" customHeight="1">
      <c r="B3" s="81">
        <v>1</v>
      </c>
      <c r="D3" s="529"/>
      <c r="E3" s="529"/>
      <c r="F3" s="529"/>
      <c r="G3" s="529"/>
      <c r="H3" s="529"/>
      <c r="I3" s="529"/>
      <c r="J3" s="529"/>
      <c r="K3" s="529"/>
      <c r="L3" s="529"/>
      <c r="M3" s="529"/>
      <c r="N3" s="529"/>
      <c r="O3" s="529"/>
      <c r="P3" s="529"/>
      <c r="Q3" s="529"/>
      <c r="R3" s="529"/>
      <c r="S3" s="529"/>
      <c r="T3" s="529"/>
      <c r="U3" s="529"/>
      <c r="V3" s="529"/>
      <c r="W3" s="529"/>
      <c r="X3" s="529"/>
      <c r="Y3" s="529"/>
      <c r="Z3" s="529"/>
      <c r="AA3" s="529"/>
      <c r="AB3" s="529"/>
      <c r="AC3" s="529"/>
      <c r="AD3" s="529"/>
      <c r="AE3" s="529"/>
      <c r="AF3" s="529"/>
      <c r="AG3" s="529"/>
      <c r="AH3" s="529"/>
      <c r="AI3" s="529"/>
      <c r="AJ3" s="529"/>
      <c r="AK3" s="529"/>
      <c r="AL3" s="529"/>
      <c r="AM3" s="529"/>
      <c r="AN3" s="529"/>
      <c r="AO3" s="529"/>
      <c r="AP3" s="529"/>
      <c r="AQ3" s="529"/>
      <c r="AR3" s="529"/>
      <c r="AS3" s="529"/>
      <c r="AT3" s="529"/>
      <c r="AU3" s="529"/>
      <c r="AV3" s="529"/>
      <c r="AW3" s="529"/>
      <c r="AX3" s="529"/>
      <c r="AY3" s="529"/>
      <c r="AZ3" s="529"/>
      <c r="BA3" s="529"/>
      <c r="BB3" s="529"/>
      <c r="BC3" s="529"/>
      <c r="BD3" s="529"/>
      <c r="BE3" s="529"/>
      <c r="BF3" s="529"/>
      <c r="BG3" s="529"/>
      <c r="BH3" s="529"/>
      <c r="BI3" s="529"/>
      <c r="BJ3" s="529"/>
      <c r="BK3" s="529"/>
      <c r="BL3" s="529"/>
      <c r="BM3" s="529"/>
      <c r="BN3" s="529"/>
      <c r="BO3" s="529"/>
      <c r="BP3" s="529"/>
      <c r="BQ3" s="529"/>
      <c r="BR3" s="529"/>
      <c r="BS3" s="529"/>
      <c r="BT3" s="529"/>
      <c r="BU3" s="529"/>
      <c r="BV3" s="529"/>
      <c r="BW3" s="529"/>
      <c r="BX3" s="529"/>
      <c r="BY3" s="529"/>
      <c r="BZ3" s="529"/>
      <c r="CA3" s="529"/>
      <c r="CB3" s="529"/>
      <c r="CC3" s="529"/>
      <c r="CD3" s="529"/>
      <c r="CE3" s="529"/>
      <c r="CF3" s="529"/>
      <c r="CG3" s="529"/>
      <c r="CH3" s="529"/>
      <c r="CI3" s="529"/>
      <c r="CJ3" s="529"/>
      <c r="CK3" s="529"/>
      <c r="CL3" s="529"/>
      <c r="CM3" s="529"/>
      <c r="CN3" s="529"/>
      <c r="CO3" s="529"/>
      <c r="CP3" s="529"/>
      <c r="CQ3" s="529"/>
      <c r="CR3" s="529"/>
      <c r="CS3" s="529"/>
      <c r="CT3" s="529"/>
      <c r="CU3" s="529"/>
      <c r="CV3" s="529"/>
      <c r="CW3" s="529"/>
      <c r="CX3" s="529"/>
      <c r="CY3" s="529"/>
      <c r="CZ3" s="529"/>
      <c r="DA3" s="529"/>
      <c r="DB3" s="529"/>
      <c r="DC3" s="529"/>
      <c r="DD3" s="529"/>
      <c r="DE3" s="529"/>
      <c r="DF3" s="529"/>
      <c r="DG3" s="529"/>
      <c r="DH3" s="529"/>
      <c r="DI3" s="529"/>
      <c r="DJ3" s="529"/>
      <c r="DK3" s="529"/>
      <c r="DL3" s="529"/>
      <c r="DM3" s="529"/>
      <c r="DN3" s="529"/>
      <c r="DO3" s="529"/>
      <c r="DP3" s="529"/>
      <c r="DQ3" s="529"/>
      <c r="DR3" s="529"/>
      <c r="DS3" s="529"/>
      <c r="DT3" s="529"/>
      <c r="DU3" s="529"/>
      <c r="DV3" s="529"/>
      <c r="DW3" s="529"/>
      <c r="DX3" s="529"/>
      <c r="DY3" s="529"/>
      <c r="EA3" s="138"/>
      <c r="EB3" s="138"/>
      <c r="EC3" s="138"/>
    </row>
    <row r="4" spans="1:133" s="138" customFormat="1" ht="17.100000000000001" customHeight="1">
      <c r="A4" s="81"/>
      <c r="B4" s="81">
        <v>1</v>
      </c>
      <c r="C4" s="81"/>
      <c r="D4" s="547" t="s">
        <v>57</v>
      </c>
      <c r="E4" s="547"/>
      <c r="F4" s="547"/>
      <c r="G4" s="547"/>
      <c r="H4" s="547"/>
      <c r="I4" s="547"/>
      <c r="J4" s="547"/>
      <c r="K4" s="547"/>
      <c r="L4" s="547"/>
      <c r="M4" s="547"/>
      <c r="N4" s="547"/>
      <c r="O4" s="547"/>
      <c r="P4" s="547" t="str">
        <f>DB!E4</f>
        <v>2024년 조림지 덩굴제거사업 [1지구]</v>
      </c>
      <c r="Q4" s="547"/>
      <c r="R4" s="547"/>
      <c r="S4" s="547"/>
      <c r="T4" s="547"/>
      <c r="U4" s="547"/>
      <c r="V4" s="547"/>
      <c r="W4" s="547"/>
      <c r="X4" s="547"/>
      <c r="Y4" s="547"/>
      <c r="Z4" s="547"/>
      <c r="AA4" s="547"/>
      <c r="AB4" s="547"/>
      <c r="AC4" s="547"/>
      <c r="AD4" s="547"/>
      <c r="AE4" s="547"/>
      <c r="AF4" s="547"/>
      <c r="AG4" s="547"/>
      <c r="AH4" s="547"/>
      <c r="AI4" s="547"/>
      <c r="AJ4" s="547"/>
      <c r="AK4" s="547"/>
      <c r="AL4" s="547"/>
      <c r="AM4" s="547"/>
      <c r="AN4" s="547"/>
      <c r="AO4" s="547"/>
      <c r="AP4" s="547"/>
      <c r="AQ4" s="547"/>
      <c r="AR4" s="547"/>
      <c r="AS4" s="547"/>
      <c r="AT4" s="547"/>
      <c r="AU4" s="547"/>
      <c r="AV4" s="547"/>
      <c r="AW4" s="547"/>
      <c r="AX4" s="547"/>
      <c r="AY4" s="547"/>
      <c r="AZ4" s="547"/>
      <c r="BA4" s="547"/>
      <c r="BB4" s="547"/>
      <c r="BC4" s="547"/>
      <c r="BD4" s="547"/>
      <c r="BE4" s="547"/>
      <c r="BF4" s="547"/>
      <c r="BG4" s="547"/>
      <c r="BH4" s="547"/>
      <c r="BI4" s="547"/>
      <c r="BJ4" s="547"/>
      <c r="BK4" s="547"/>
      <c r="BL4" s="547"/>
      <c r="BM4" s="547"/>
      <c r="BN4" s="547"/>
      <c r="BO4" s="547"/>
      <c r="BP4" s="547"/>
      <c r="BQ4" s="547"/>
      <c r="BR4" s="547"/>
      <c r="BS4" s="547"/>
      <c r="BT4" s="547"/>
      <c r="BU4" s="547"/>
      <c r="BV4" s="547"/>
      <c r="BW4" s="547"/>
      <c r="BX4" s="547"/>
      <c r="BY4" s="547"/>
      <c r="BZ4" s="547"/>
      <c r="CA4" s="547"/>
      <c r="CB4" s="547"/>
      <c r="CC4" s="547"/>
      <c r="CD4" s="547"/>
      <c r="CE4" s="547"/>
      <c r="CF4" s="547"/>
      <c r="CG4" s="547"/>
      <c r="CH4" s="547"/>
      <c r="CI4" s="547"/>
      <c r="CJ4" s="547"/>
      <c r="CK4" s="547"/>
      <c r="CL4" s="547"/>
      <c r="CM4" s="547"/>
      <c r="CN4" s="547"/>
      <c r="CO4" s="547"/>
      <c r="CP4" s="547"/>
      <c r="CQ4" s="547"/>
      <c r="CR4" s="547"/>
      <c r="CS4" s="547"/>
      <c r="CT4" s="547"/>
      <c r="CU4" s="547"/>
      <c r="CV4" s="547"/>
      <c r="CW4" s="547"/>
      <c r="CX4" s="547"/>
      <c r="CY4" s="547"/>
      <c r="CZ4" s="547"/>
      <c r="DA4" s="547"/>
      <c r="DB4" s="547"/>
      <c r="DC4" s="547"/>
      <c r="DD4" s="547"/>
      <c r="DE4" s="547"/>
      <c r="DF4" s="547"/>
      <c r="DG4" s="547"/>
      <c r="DH4" s="547"/>
      <c r="DI4" s="547"/>
      <c r="DJ4" s="547"/>
      <c r="DK4" s="547"/>
      <c r="DL4" s="547"/>
      <c r="DM4" s="547"/>
      <c r="DN4" s="547"/>
      <c r="DO4" s="547"/>
      <c r="DP4" s="547"/>
      <c r="DQ4" s="547"/>
      <c r="DR4" s="547"/>
      <c r="DS4" s="547"/>
      <c r="DT4" s="547"/>
      <c r="DU4" s="547"/>
      <c r="DV4" s="547"/>
      <c r="DW4" s="547"/>
      <c r="DX4" s="547"/>
      <c r="DY4" s="547"/>
      <c r="EA4" s="71"/>
      <c r="EB4" s="71"/>
      <c r="EC4" s="71"/>
    </row>
    <row r="5" spans="1:133" ht="17.100000000000001" customHeight="1">
      <c r="B5" s="81">
        <v>1</v>
      </c>
      <c r="D5" s="529"/>
      <c r="E5" s="529"/>
      <c r="F5" s="529"/>
      <c r="G5" s="529"/>
      <c r="H5" s="529"/>
      <c r="I5" s="529"/>
      <c r="J5" s="529"/>
      <c r="K5" s="529"/>
      <c r="L5" s="529"/>
      <c r="M5" s="529"/>
      <c r="N5" s="529"/>
      <c r="O5" s="529"/>
      <c r="P5" s="529"/>
      <c r="Q5" s="529"/>
      <c r="R5" s="529"/>
      <c r="S5" s="529"/>
      <c r="T5" s="529"/>
      <c r="U5" s="529"/>
      <c r="V5" s="529"/>
      <c r="W5" s="529"/>
      <c r="X5" s="529"/>
      <c r="Y5" s="529"/>
      <c r="Z5" s="529"/>
      <c r="AA5" s="529"/>
      <c r="AB5" s="529"/>
      <c r="AC5" s="529"/>
      <c r="AD5" s="529"/>
      <c r="AE5" s="529"/>
      <c r="AF5" s="529"/>
      <c r="AG5" s="529"/>
      <c r="AH5" s="529"/>
      <c r="AI5" s="529"/>
      <c r="AJ5" s="529"/>
      <c r="AK5" s="529"/>
      <c r="AL5" s="529"/>
      <c r="AM5" s="529"/>
      <c r="AN5" s="529"/>
      <c r="AO5" s="529"/>
      <c r="AP5" s="529"/>
      <c r="AQ5" s="529"/>
      <c r="AR5" s="529"/>
      <c r="AS5" s="529"/>
      <c r="AT5" s="529"/>
      <c r="AU5" s="529"/>
      <c r="AV5" s="529"/>
      <c r="AW5" s="529"/>
      <c r="AX5" s="529"/>
      <c r="AY5" s="529"/>
      <c r="AZ5" s="529"/>
      <c r="BA5" s="529"/>
      <c r="BB5" s="529"/>
      <c r="BC5" s="529"/>
      <c r="BD5" s="529"/>
      <c r="BE5" s="529"/>
      <c r="BF5" s="529"/>
      <c r="BG5" s="529"/>
      <c r="BH5" s="529"/>
      <c r="BI5" s="529"/>
      <c r="BJ5" s="529"/>
      <c r="BK5" s="529"/>
      <c r="BL5" s="529"/>
      <c r="BM5" s="529"/>
      <c r="BN5" s="529"/>
      <c r="BO5" s="529"/>
      <c r="BP5" s="529"/>
      <c r="BQ5" s="529"/>
      <c r="BR5" s="529"/>
      <c r="BS5" s="529"/>
      <c r="BT5" s="529"/>
      <c r="BU5" s="529"/>
      <c r="BV5" s="529"/>
      <c r="BW5" s="529"/>
      <c r="BX5" s="529"/>
      <c r="BY5" s="529"/>
      <c r="BZ5" s="529"/>
      <c r="CA5" s="529"/>
      <c r="CB5" s="529"/>
      <c r="CC5" s="529"/>
      <c r="CD5" s="529"/>
      <c r="CE5" s="529"/>
      <c r="CF5" s="529"/>
      <c r="CG5" s="529"/>
      <c r="CH5" s="529"/>
      <c r="CI5" s="529"/>
      <c r="CJ5" s="529"/>
      <c r="CK5" s="529"/>
      <c r="CL5" s="529"/>
      <c r="CM5" s="529"/>
      <c r="CN5" s="529"/>
      <c r="CO5" s="529"/>
      <c r="CP5" s="529"/>
      <c r="CQ5" s="529"/>
      <c r="CR5" s="529"/>
      <c r="CS5" s="529"/>
      <c r="CT5" s="529"/>
      <c r="CU5" s="529"/>
      <c r="CV5" s="529"/>
      <c r="CW5" s="529"/>
      <c r="CX5" s="529"/>
      <c r="CY5" s="529"/>
      <c r="CZ5" s="529"/>
      <c r="DA5" s="529"/>
      <c r="DB5" s="529"/>
      <c r="DC5" s="529"/>
      <c r="DD5" s="529"/>
      <c r="DE5" s="529"/>
      <c r="DF5" s="529"/>
      <c r="DG5" s="529"/>
      <c r="DH5" s="529"/>
      <c r="DI5" s="529"/>
      <c r="DJ5" s="529"/>
      <c r="DK5" s="529"/>
      <c r="DL5" s="529"/>
      <c r="DM5" s="529"/>
      <c r="DN5" s="529"/>
      <c r="DO5" s="529"/>
      <c r="DP5" s="529"/>
      <c r="DQ5" s="529"/>
      <c r="DR5" s="529"/>
      <c r="DS5" s="529"/>
      <c r="DT5" s="529"/>
      <c r="DU5" s="529"/>
      <c r="DV5" s="529"/>
      <c r="DW5" s="529"/>
      <c r="DX5" s="529"/>
      <c r="DY5" s="529"/>
      <c r="EA5" s="138"/>
      <c r="EB5" s="138"/>
      <c r="EC5" s="138"/>
    </row>
    <row r="6" spans="1:133" s="138" customFormat="1" ht="17.100000000000001" customHeight="1">
      <c r="A6" s="81"/>
      <c r="B6" s="81">
        <v>1</v>
      </c>
      <c r="C6" s="81"/>
      <c r="D6" s="547" t="s">
        <v>56</v>
      </c>
      <c r="E6" s="547"/>
      <c r="F6" s="547"/>
      <c r="G6" s="547"/>
      <c r="H6" s="547"/>
      <c r="I6" s="547"/>
      <c r="J6" s="547"/>
      <c r="K6" s="547"/>
      <c r="L6" s="547"/>
      <c r="M6" s="547"/>
      <c r="N6" s="547"/>
      <c r="O6" s="547"/>
      <c r="P6" s="551" t="str">
        <f>DB!E6</f>
        <v>전라남도 광양시 진상면 섬거리 산10등 55필지</v>
      </c>
      <c r="Q6" s="547"/>
      <c r="R6" s="547"/>
      <c r="S6" s="547"/>
      <c r="T6" s="547"/>
      <c r="U6" s="547"/>
      <c r="V6" s="547"/>
      <c r="W6" s="547"/>
      <c r="X6" s="547"/>
      <c r="Y6" s="547"/>
      <c r="Z6" s="547"/>
      <c r="AA6" s="547"/>
      <c r="AB6" s="547"/>
      <c r="AC6" s="547"/>
      <c r="AD6" s="547"/>
      <c r="AE6" s="547"/>
      <c r="AF6" s="547"/>
      <c r="AG6" s="547"/>
      <c r="AH6" s="547"/>
      <c r="AI6" s="547"/>
      <c r="AJ6" s="547"/>
      <c r="AK6" s="547"/>
      <c r="AL6" s="547"/>
      <c r="AM6" s="547"/>
      <c r="AN6" s="547"/>
      <c r="AO6" s="547"/>
      <c r="AP6" s="547"/>
      <c r="AQ6" s="547"/>
      <c r="AR6" s="547"/>
      <c r="AS6" s="547"/>
      <c r="AT6" s="547"/>
      <c r="AU6" s="547"/>
      <c r="AV6" s="547"/>
      <c r="AW6" s="547"/>
      <c r="AX6" s="547"/>
      <c r="AY6" s="547"/>
      <c r="AZ6" s="547"/>
      <c r="BA6" s="547"/>
      <c r="BB6" s="547"/>
      <c r="BC6" s="547"/>
      <c r="BD6" s="547"/>
      <c r="BE6" s="547"/>
      <c r="BF6" s="547"/>
      <c r="BG6" s="547"/>
      <c r="BH6" s="547"/>
      <c r="BI6" s="547"/>
      <c r="BJ6" s="547"/>
      <c r="BK6" s="547"/>
      <c r="BL6" s="547"/>
      <c r="BM6" s="547"/>
      <c r="BN6" s="547"/>
      <c r="BO6" s="547"/>
      <c r="BP6" s="547"/>
      <c r="BQ6" s="547"/>
      <c r="BR6" s="547"/>
      <c r="BS6" s="547"/>
      <c r="BT6" s="547"/>
      <c r="BU6" s="547"/>
      <c r="BV6" s="547"/>
      <c r="BW6" s="547"/>
      <c r="BX6" s="547"/>
      <c r="BY6" s="547"/>
      <c r="BZ6" s="547"/>
      <c r="CA6" s="547"/>
      <c r="CB6" s="547"/>
      <c r="CC6" s="547"/>
      <c r="CD6" s="547"/>
      <c r="CE6" s="547"/>
      <c r="CF6" s="547"/>
      <c r="CG6" s="547"/>
      <c r="CH6" s="547"/>
      <c r="CI6" s="547"/>
      <c r="CJ6" s="547"/>
      <c r="CK6" s="547"/>
      <c r="CL6" s="547"/>
      <c r="CM6" s="547"/>
      <c r="CN6" s="547"/>
      <c r="CO6" s="547"/>
      <c r="CP6" s="547"/>
      <c r="CQ6" s="547"/>
      <c r="CR6" s="547"/>
      <c r="CS6" s="547"/>
      <c r="CT6" s="547"/>
      <c r="CU6" s="547"/>
      <c r="CV6" s="547"/>
      <c r="CW6" s="547"/>
      <c r="CX6" s="547"/>
      <c r="CY6" s="547"/>
      <c r="CZ6" s="547"/>
      <c r="DA6" s="547"/>
      <c r="DB6" s="547"/>
      <c r="DC6" s="547"/>
      <c r="DD6" s="547"/>
      <c r="DE6" s="547"/>
      <c r="DF6" s="547"/>
      <c r="DG6" s="547"/>
      <c r="DH6" s="547"/>
      <c r="DI6" s="547"/>
      <c r="DJ6" s="547"/>
      <c r="DK6" s="547"/>
      <c r="DL6" s="547"/>
      <c r="DM6" s="547"/>
      <c r="DN6" s="547"/>
      <c r="DO6" s="547"/>
      <c r="DP6" s="547"/>
      <c r="DQ6" s="547"/>
      <c r="DR6" s="547"/>
      <c r="DS6" s="547"/>
      <c r="DT6" s="547"/>
      <c r="DU6" s="547"/>
      <c r="DV6" s="547"/>
      <c r="DW6" s="547"/>
      <c r="DX6" s="547"/>
      <c r="DY6" s="547"/>
    </row>
    <row r="7" spans="1:133" s="138" customFormat="1" ht="17.100000000000001" hidden="1" customHeight="1">
      <c r="A7" s="81"/>
      <c r="B7" s="81">
        <v>0</v>
      </c>
      <c r="C7" s="81"/>
      <c r="D7" s="547"/>
      <c r="E7" s="547"/>
      <c r="F7" s="547"/>
      <c r="G7" s="547"/>
      <c r="H7" s="547"/>
      <c r="I7" s="547"/>
      <c r="J7" s="547"/>
      <c r="K7" s="547"/>
      <c r="L7" s="547"/>
      <c r="M7" s="547"/>
      <c r="N7" s="547"/>
      <c r="O7" s="547"/>
      <c r="P7" s="551"/>
      <c r="Q7" s="547"/>
      <c r="R7" s="547"/>
      <c r="S7" s="547"/>
      <c r="T7" s="547"/>
      <c r="U7" s="547"/>
      <c r="V7" s="547"/>
      <c r="W7" s="547"/>
      <c r="X7" s="547"/>
      <c r="Y7" s="547"/>
      <c r="Z7" s="547"/>
      <c r="AA7" s="547"/>
      <c r="AB7" s="547"/>
      <c r="AC7" s="547"/>
      <c r="AD7" s="547"/>
      <c r="AE7" s="547"/>
      <c r="AF7" s="547"/>
      <c r="AG7" s="547"/>
      <c r="AH7" s="547"/>
      <c r="AI7" s="547"/>
      <c r="AJ7" s="547"/>
      <c r="AK7" s="547"/>
      <c r="AL7" s="547"/>
      <c r="AM7" s="547"/>
      <c r="AN7" s="547"/>
      <c r="AO7" s="547"/>
      <c r="AP7" s="547"/>
      <c r="AQ7" s="547"/>
      <c r="AR7" s="547"/>
      <c r="AS7" s="547"/>
      <c r="AT7" s="547"/>
      <c r="AU7" s="547"/>
      <c r="AV7" s="547"/>
      <c r="AW7" s="547"/>
      <c r="AX7" s="547"/>
      <c r="AY7" s="547"/>
      <c r="AZ7" s="547"/>
      <c r="BA7" s="547"/>
      <c r="BB7" s="547"/>
      <c r="BC7" s="547"/>
      <c r="BD7" s="547"/>
      <c r="BE7" s="547"/>
      <c r="BF7" s="547"/>
      <c r="BG7" s="547"/>
      <c r="BH7" s="547"/>
      <c r="BI7" s="547"/>
      <c r="BJ7" s="547"/>
      <c r="BK7" s="547"/>
      <c r="BL7" s="547"/>
      <c r="BM7" s="547"/>
      <c r="BN7" s="547"/>
      <c r="BO7" s="547"/>
      <c r="BP7" s="547"/>
      <c r="BQ7" s="547"/>
      <c r="BR7" s="547"/>
      <c r="BS7" s="547"/>
      <c r="BT7" s="547"/>
      <c r="BU7" s="547"/>
      <c r="BV7" s="547"/>
      <c r="BW7" s="547"/>
      <c r="BX7" s="547"/>
      <c r="BY7" s="547"/>
      <c r="BZ7" s="547"/>
      <c r="CA7" s="547"/>
      <c r="CB7" s="547"/>
      <c r="CC7" s="547"/>
      <c r="CD7" s="547"/>
      <c r="CE7" s="547"/>
      <c r="CF7" s="547"/>
      <c r="CG7" s="547"/>
      <c r="CH7" s="547"/>
      <c r="CI7" s="547"/>
      <c r="CJ7" s="547"/>
      <c r="CK7" s="547"/>
      <c r="CL7" s="547"/>
      <c r="CM7" s="547"/>
      <c r="CN7" s="547"/>
      <c r="CO7" s="547"/>
      <c r="CP7" s="547"/>
      <c r="CQ7" s="547"/>
      <c r="CR7" s="547"/>
      <c r="CS7" s="547"/>
      <c r="CT7" s="547"/>
      <c r="CU7" s="547"/>
      <c r="CV7" s="547"/>
      <c r="CW7" s="547"/>
      <c r="CX7" s="547"/>
      <c r="CY7" s="547"/>
      <c r="CZ7" s="547"/>
      <c r="DA7" s="547"/>
      <c r="DB7" s="547"/>
      <c r="DC7" s="547"/>
      <c r="DD7" s="547"/>
      <c r="DE7" s="547"/>
      <c r="DF7" s="547"/>
      <c r="DG7" s="547"/>
      <c r="DH7" s="547"/>
      <c r="DI7" s="547"/>
      <c r="DJ7" s="547"/>
      <c r="DK7" s="547"/>
      <c r="DL7" s="547"/>
      <c r="DM7" s="547"/>
      <c r="DN7" s="547"/>
      <c r="DO7" s="547"/>
      <c r="DP7" s="547"/>
      <c r="DQ7" s="547"/>
      <c r="DR7" s="547"/>
      <c r="DS7" s="547"/>
      <c r="DT7" s="547"/>
      <c r="DU7" s="547"/>
      <c r="DV7" s="547"/>
      <c r="DW7" s="547"/>
      <c r="DX7" s="547"/>
      <c r="DY7" s="547"/>
    </row>
    <row r="8" spans="1:133" s="138" customFormat="1" ht="17.100000000000001" customHeight="1">
      <c r="A8" s="81"/>
      <c r="B8" s="81">
        <v>1</v>
      </c>
      <c r="C8" s="81"/>
      <c r="D8" s="547" t="s">
        <v>1</v>
      </c>
      <c r="E8" s="547"/>
      <c r="F8" s="547"/>
      <c r="G8" s="547"/>
      <c r="H8" s="547"/>
      <c r="I8" s="547"/>
      <c r="J8" s="547"/>
      <c r="K8" s="547"/>
      <c r="L8" s="547"/>
      <c r="M8" s="547"/>
      <c r="N8" s="547"/>
      <c r="O8" s="547"/>
      <c r="P8" s="547"/>
      <c r="Q8" s="547"/>
      <c r="R8" s="547"/>
      <c r="S8" s="547"/>
      <c r="T8" s="547"/>
      <c r="U8" s="547"/>
      <c r="V8" s="547"/>
      <c r="W8" s="547"/>
      <c r="X8" s="547"/>
      <c r="Y8" s="547"/>
      <c r="Z8" s="547"/>
      <c r="AA8" s="547"/>
      <c r="AB8" s="547"/>
      <c r="AC8" s="547"/>
      <c r="AD8" s="547"/>
      <c r="AE8" s="547"/>
      <c r="AF8" s="547"/>
      <c r="AG8" s="547"/>
      <c r="AH8" s="547"/>
      <c r="AI8" s="547"/>
      <c r="AJ8" s="547"/>
      <c r="AK8" s="547"/>
      <c r="AL8" s="547"/>
      <c r="AM8" s="547"/>
      <c r="AN8" s="547"/>
      <c r="AO8" s="547"/>
      <c r="AP8" s="547"/>
      <c r="AQ8" s="547"/>
      <c r="AR8" s="547"/>
      <c r="AS8" s="547"/>
      <c r="AT8" s="547"/>
      <c r="AU8" s="547"/>
      <c r="AV8" s="547"/>
      <c r="AW8" s="547"/>
      <c r="AX8" s="547"/>
      <c r="AY8" s="547"/>
      <c r="AZ8" s="547"/>
      <c r="BA8" s="547"/>
      <c r="BB8" s="547"/>
      <c r="BC8" s="547"/>
      <c r="BD8" s="547"/>
      <c r="BE8" s="547"/>
      <c r="BF8" s="547"/>
      <c r="BG8" s="547"/>
      <c r="BH8" s="547"/>
      <c r="BI8" s="547"/>
      <c r="BJ8" s="547"/>
      <c r="BK8" s="547"/>
      <c r="BL8" s="547"/>
      <c r="BM8" s="547"/>
      <c r="BN8" s="547"/>
      <c r="BO8" s="547"/>
      <c r="BP8" s="547"/>
      <c r="BQ8" s="547"/>
      <c r="BR8" s="547"/>
      <c r="BS8" s="547"/>
      <c r="BT8" s="547"/>
      <c r="BU8" s="547"/>
      <c r="BV8" s="547"/>
      <c r="BW8" s="547"/>
      <c r="BX8" s="547"/>
      <c r="BY8" s="547"/>
      <c r="BZ8" s="547"/>
      <c r="CA8" s="547"/>
      <c r="CB8" s="547"/>
      <c r="CC8" s="547"/>
      <c r="CD8" s="547"/>
      <c r="CE8" s="547"/>
      <c r="CF8" s="547"/>
      <c r="CG8" s="547"/>
      <c r="CH8" s="547"/>
      <c r="CI8" s="547"/>
      <c r="CJ8" s="547"/>
      <c r="CK8" s="547"/>
      <c r="CL8" s="547"/>
      <c r="CM8" s="547"/>
      <c r="CN8" s="547"/>
      <c r="CO8" s="547"/>
      <c r="CP8" s="547"/>
      <c r="CQ8" s="547"/>
      <c r="CR8" s="547"/>
      <c r="CS8" s="547"/>
      <c r="CT8" s="547"/>
      <c r="CU8" s="547"/>
      <c r="CV8" s="547"/>
      <c r="CW8" s="547"/>
      <c r="CX8" s="547"/>
      <c r="CY8" s="547"/>
      <c r="CZ8" s="547"/>
      <c r="DA8" s="547"/>
      <c r="DB8" s="547"/>
      <c r="DC8" s="547"/>
      <c r="DD8" s="547"/>
      <c r="DE8" s="547"/>
      <c r="DF8" s="547"/>
      <c r="DG8" s="547"/>
      <c r="DH8" s="547"/>
      <c r="DI8" s="547"/>
      <c r="DJ8" s="547"/>
      <c r="DK8" s="547"/>
      <c r="DL8" s="547"/>
      <c r="DM8" s="547"/>
      <c r="DN8" s="547"/>
      <c r="DO8" s="547"/>
      <c r="DP8" s="547"/>
      <c r="DQ8" s="547"/>
      <c r="DR8" s="547"/>
      <c r="DS8" s="547"/>
      <c r="DT8" s="547"/>
      <c r="DU8" s="547"/>
      <c r="DV8" s="547"/>
      <c r="DW8" s="547"/>
      <c r="DX8" s="547"/>
      <c r="DY8" s="547"/>
    </row>
    <row r="9" spans="1:133" s="138" customFormat="1" ht="17.100000000000001" customHeight="1">
      <c r="A9" s="81"/>
      <c r="B9" s="81">
        <v>1</v>
      </c>
      <c r="C9" s="81"/>
      <c r="D9" s="139" t="str">
        <f>"3. 덩굴제거 사업 면적"</f>
        <v>3. 덩굴제거 사업 면적</v>
      </c>
      <c r="E9" s="139"/>
      <c r="F9" s="139"/>
      <c r="G9" s="139"/>
      <c r="H9" s="139"/>
      <c r="I9" s="139"/>
      <c r="J9" s="139"/>
      <c r="K9" s="139"/>
      <c r="L9" s="139"/>
      <c r="M9" s="139"/>
      <c r="N9" s="139"/>
      <c r="O9" s="139"/>
      <c r="P9" s="139"/>
      <c r="Q9" s="139"/>
      <c r="R9" s="139"/>
      <c r="S9" s="139"/>
      <c r="T9" s="139"/>
      <c r="U9" s="139"/>
      <c r="V9" s="139"/>
      <c r="W9" s="139"/>
      <c r="X9" s="139"/>
      <c r="Y9" s="139"/>
      <c r="Z9" s="139"/>
      <c r="AA9" s="139"/>
      <c r="AB9" s="139"/>
      <c r="AC9" s="139"/>
      <c r="AD9" s="139"/>
      <c r="AE9" s="139"/>
      <c r="AF9" s="139"/>
      <c r="AG9" s="139"/>
      <c r="AH9" s="139"/>
      <c r="AI9" s="139"/>
      <c r="AJ9" s="139"/>
      <c r="AK9" s="139"/>
      <c r="AL9" s="139"/>
      <c r="AM9" s="139"/>
      <c r="AN9" s="139"/>
      <c r="AO9" s="139"/>
      <c r="AP9" s="139"/>
      <c r="AQ9" s="139"/>
      <c r="AR9" s="139"/>
      <c r="AS9" s="139"/>
      <c r="AT9" s="139"/>
      <c r="AU9" s="139"/>
      <c r="AV9" s="139"/>
      <c r="AW9" s="139"/>
      <c r="AX9" s="139"/>
      <c r="AY9" s="139"/>
      <c r="AZ9" s="139"/>
      <c r="BA9" s="139"/>
      <c r="BB9" s="139"/>
      <c r="BC9" s="139"/>
      <c r="BD9" s="139"/>
      <c r="BE9" s="139"/>
      <c r="BF9" s="139"/>
      <c r="BG9" s="139"/>
      <c r="BH9" s="139"/>
      <c r="BI9" s="139"/>
      <c r="BJ9" s="139"/>
      <c r="BK9" s="139"/>
      <c r="BL9" s="139"/>
      <c r="BM9" s="139"/>
      <c r="BN9" s="139"/>
      <c r="BO9" s="139"/>
      <c r="BP9" s="139"/>
      <c r="BQ9" s="139"/>
      <c r="BR9" s="139"/>
      <c r="BS9" s="139"/>
      <c r="BT9" s="139"/>
      <c r="BU9" s="139"/>
      <c r="BV9" s="139"/>
      <c r="BW9" s="139"/>
      <c r="BX9" s="139"/>
      <c r="BY9" s="139"/>
      <c r="BZ9" s="139"/>
      <c r="CA9" s="139"/>
      <c r="CB9" s="139"/>
      <c r="CC9" s="139"/>
      <c r="CD9" s="139"/>
      <c r="CE9" s="139"/>
      <c r="CF9" s="139"/>
      <c r="CG9" s="139"/>
      <c r="CH9" s="139"/>
      <c r="CI9" s="139"/>
      <c r="CJ9" s="139"/>
      <c r="CK9" s="139"/>
      <c r="CL9" s="139"/>
      <c r="CM9" s="139"/>
      <c r="CN9" s="139"/>
      <c r="CO9" s="139"/>
      <c r="CP9" s="139"/>
      <c r="CQ9" s="139"/>
      <c r="CR9" s="139"/>
      <c r="CS9" s="139"/>
      <c r="CT9" s="139"/>
      <c r="CU9" s="139"/>
      <c r="CV9" s="139"/>
      <c r="CW9" s="139"/>
      <c r="CX9" s="139"/>
      <c r="CY9" s="139"/>
      <c r="CZ9" s="139"/>
      <c r="DA9" s="139"/>
      <c r="DB9" s="139"/>
      <c r="DC9" s="139"/>
      <c r="DD9" s="139"/>
      <c r="DE9" s="139"/>
      <c r="DF9" s="139"/>
      <c r="DG9" s="139"/>
      <c r="DH9" s="139"/>
      <c r="DI9" s="139"/>
      <c r="DJ9" s="139"/>
      <c r="DK9" s="139"/>
      <c r="DL9" s="139"/>
      <c r="DM9" s="139"/>
      <c r="DN9" s="139"/>
      <c r="DO9" s="139"/>
      <c r="DP9" s="139"/>
      <c r="DQ9" s="139"/>
      <c r="DR9" s="139"/>
      <c r="DS9" s="139"/>
      <c r="DT9" s="139"/>
      <c r="DU9" s="139"/>
      <c r="DV9" s="139"/>
      <c r="DW9" s="139"/>
      <c r="DX9" s="139"/>
      <c r="DY9" s="139"/>
    </row>
    <row r="10" spans="1:133" s="138" customFormat="1" ht="17.100000000000001" customHeight="1">
      <c r="A10" s="81"/>
      <c r="B10" s="81">
        <v>1</v>
      </c>
      <c r="C10" s="81"/>
      <c r="D10" s="547" t="s">
        <v>129</v>
      </c>
      <c r="E10" s="547"/>
      <c r="F10" s="547"/>
      <c r="G10" s="547"/>
      <c r="H10" s="547"/>
      <c r="I10" s="547"/>
      <c r="J10" s="547"/>
      <c r="K10" s="547"/>
      <c r="L10" s="547"/>
      <c r="M10" s="547"/>
      <c r="N10" s="547"/>
      <c r="O10" s="547"/>
      <c r="P10" s="547"/>
      <c r="Q10" s="547"/>
      <c r="R10" s="547"/>
      <c r="S10" s="547"/>
      <c r="T10" s="547"/>
      <c r="U10" s="547"/>
      <c r="V10" s="547"/>
      <c r="W10" s="547"/>
      <c r="X10" s="547"/>
      <c r="Y10" s="555">
        <f>DB!E12</f>
        <v>69.55</v>
      </c>
      <c r="Z10" s="555"/>
      <c r="AA10" s="555"/>
      <c r="AB10" s="555"/>
      <c r="AC10" s="555"/>
      <c r="AD10" s="555"/>
      <c r="AE10" s="555"/>
      <c r="AF10" s="555"/>
      <c r="AG10" s="555"/>
      <c r="AH10" s="138" t="s">
        <v>0</v>
      </c>
      <c r="AN10" s="553" t="str">
        <f>"(뿌리굴취 : "&amp;ROUND(Y10,2)&amp;" ha)"</f>
        <v>(뿌리굴취 : 69.55 ha)</v>
      </c>
      <c r="AO10" s="553"/>
      <c r="AP10" s="553"/>
      <c r="AQ10" s="553"/>
      <c r="AR10" s="553"/>
      <c r="AS10" s="553"/>
      <c r="AT10" s="553"/>
      <c r="AU10" s="553"/>
      <c r="AV10" s="553"/>
      <c r="AW10" s="553"/>
      <c r="AX10" s="553"/>
      <c r="AY10" s="553"/>
      <c r="AZ10" s="553"/>
      <c r="BA10" s="553"/>
      <c r="BB10" s="553"/>
      <c r="BC10" s="553"/>
      <c r="BD10" s="553"/>
      <c r="BE10" s="553"/>
      <c r="BF10" s="553"/>
      <c r="BG10" s="553"/>
      <c r="BH10" s="553"/>
      <c r="BI10" s="553"/>
      <c r="BJ10" s="553"/>
      <c r="BK10" s="553"/>
      <c r="BL10" s="553"/>
      <c r="BM10" s="553"/>
      <c r="BN10" s="553"/>
      <c r="CG10" s="555"/>
      <c r="CH10" s="555"/>
      <c r="CI10" s="555"/>
      <c r="CJ10" s="555"/>
      <c r="CK10" s="555"/>
      <c r="CL10" s="555"/>
      <c r="CM10" s="555"/>
      <c r="CN10" s="555"/>
      <c r="CO10" s="555"/>
      <c r="CP10" s="555"/>
      <c r="CQ10" s="140"/>
      <c r="CR10" s="140"/>
      <c r="DN10" s="140"/>
      <c r="DO10" s="140"/>
      <c r="DP10" s="140"/>
      <c r="DQ10" s="140"/>
      <c r="DR10" s="140"/>
      <c r="DS10" s="140"/>
      <c r="DT10" s="140"/>
      <c r="DU10" s="140"/>
      <c r="DV10" s="140"/>
      <c r="DW10" s="140"/>
    </row>
    <row r="11" spans="1:133" s="138" customFormat="1" ht="17.100000000000001" customHeight="1">
      <c r="A11" s="81"/>
      <c r="B11" s="81">
        <v>1</v>
      </c>
      <c r="C11" s="81"/>
      <c r="D11" s="139"/>
      <c r="E11" s="139"/>
      <c r="F11" s="139"/>
      <c r="G11" s="139"/>
      <c r="H11" s="139"/>
      <c r="I11" s="139"/>
      <c r="J11" s="139"/>
      <c r="K11" s="139"/>
      <c r="L11" s="139"/>
      <c r="M11" s="139"/>
      <c r="N11" s="139"/>
      <c r="O11" s="139"/>
      <c r="P11" s="139"/>
      <c r="Q11" s="139"/>
      <c r="R11" s="139"/>
      <c r="S11" s="139"/>
      <c r="T11" s="139"/>
      <c r="U11" s="139"/>
      <c r="V11" s="139"/>
      <c r="W11" s="139"/>
      <c r="X11" s="139"/>
      <c r="Y11" s="182"/>
      <c r="Z11" s="182"/>
      <c r="AA11" s="182"/>
      <c r="AB11" s="182"/>
      <c r="AC11" s="182"/>
      <c r="AD11" s="182"/>
      <c r="AE11" s="182"/>
      <c r="AF11" s="182"/>
      <c r="AG11" s="182"/>
      <c r="AN11" s="183"/>
      <c r="AO11" s="183"/>
      <c r="AP11" s="183"/>
      <c r="AQ11" s="183"/>
      <c r="AR11" s="183"/>
      <c r="AS11" s="183"/>
      <c r="AT11" s="183"/>
      <c r="AU11" s="183"/>
      <c r="AV11" s="183"/>
      <c r="AW11" s="183"/>
      <c r="AX11" s="183"/>
      <c r="AY11" s="183"/>
      <c r="AZ11" s="183"/>
      <c r="BA11" s="183"/>
      <c r="BB11" s="183"/>
      <c r="BC11" s="183"/>
      <c r="BD11" s="183"/>
      <c r="BE11" s="183"/>
      <c r="BF11" s="183"/>
      <c r="BG11" s="183"/>
      <c r="BH11" s="183"/>
      <c r="BI11" s="183"/>
      <c r="BJ11" s="183"/>
      <c r="BK11" s="183"/>
      <c r="BL11" s="183"/>
      <c r="BM11" s="183"/>
      <c r="BN11" s="183"/>
      <c r="CG11" s="182"/>
      <c r="CH11" s="182"/>
      <c r="CI11" s="182"/>
      <c r="CJ11" s="182"/>
      <c r="CK11" s="182"/>
      <c r="CL11" s="182"/>
      <c r="CM11" s="182"/>
      <c r="CN11" s="182"/>
      <c r="CO11" s="182"/>
      <c r="CP11" s="182"/>
      <c r="CQ11" s="140"/>
      <c r="CR11" s="140"/>
      <c r="DN11" s="140"/>
      <c r="DO11" s="140"/>
      <c r="DP11" s="140"/>
      <c r="DQ11" s="140"/>
      <c r="DR11" s="140"/>
      <c r="DS11" s="140"/>
      <c r="DT11" s="140"/>
      <c r="DU11" s="140"/>
      <c r="DV11" s="140"/>
      <c r="DW11" s="140"/>
    </row>
    <row r="12" spans="1:133" s="138" customFormat="1" ht="17.100000000000001" customHeight="1">
      <c r="A12" s="81"/>
      <c r="B12" s="81">
        <v>1</v>
      </c>
      <c r="C12" s="81"/>
      <c r="D12" s="548"/>
      <c r="E12" s="548"/>
      <c r="F12" s="548"/>
      <c r="G12" s="548"/>
      <c r="H12" s="548"/>
      <c r="I12" s="548"/>
      <c r="J12" s="548"/>
      <c r="K12" s="548"/>
      <c r="L12" s="548"/>
      <c r="M12" s="548"/>
      <c r="N12" s="548"/>
      <c r="O12" s="548"/>
      <c r="P12" s="548"/>
      <c r="Q12" s="548"/>
      <c r="R12" s="548"/>
      <c r="S12" s="548"/>
      <c r="T12" s="548"/>
      <c r="U12" s="548"/>
      <c r="V12" s="548"/>
      <c r="W12" s="548"/>
      <c r="X12" s="548"/>
      <c r="Y12" s="548"/>
      <c r="Z12" s="548"/>
      <c r="AA12" s="548"/>
      <c r="AB12" s="548"/>
      <c r="AC12" s="548"/>
      <c r="AD12" s="548"/>
      <c r="AE12" s="548"/>
      <c r="AF12" s="548"/>
      <c r="AG12" s="548"/>
      <c r="AH12" s="548"/>
      <c r="AI12" s="548"/>
      <c r="AJ12" s="548"/>
      <c r="AK12" s="548"/>
      <c r="AL12" s="548"/>
      <c r="AM12" s="548"/>
      <c r="AN12" s="548"/>
      <c r="AO12" s="548"/>
      <c r="AP12" s="548"/>
      <c r="AQ12" s="548"/>
      <c r="AR12" s="548"/>
      <c r="AS12" s="548"/>
      <c r="AT12" s="548"/>
      <c r="AU12" s="548"/>
      <c r="AV12" s="548"/>
      <c r="AW12" s="548"/>
      <c r="AX12" s="548"/>
      <c r="AY12" s="548"/>
      <c r="AZ12" s="548"/>
      <c r="BA12" s="548"/>
      <c r="BB12" s="548"/>
      <c r="BC12" s="548"/>
      <c r="BD12" s="548"/>
      <c r="BE12" s="548"/>
      <c r="BF12" s="548"/>
      <c r="BG12" s="548"/>
      <c r="BH12" s="548"/>
      <c r="BI12" s="548"/>
      <c r="BJ12" s="548"/>
      <c r="BK12" s="548"/>
      <c r="BL12" s="548"/>
      <c r="BM12" s="548"/>
      <c r="BN12" s="548"/>
      <c r="BO12" s="548"/>
      <c r="BP12" s="548"/>
      <c r="BQ12" s="548"/>
      <c r="BR12" s="548"/>
      <c r="BS12" s="548"/>
      <c r="BT12" s="548"/>
      <c r="BU12" s="548"/>
      <c r="BV12" s="548"/>
      <c r="BW12" s="548"/>
      <c r="BX12" s="548"/>
      <c r="BY12" s="548"/>
      <c r="BZ12" s="548"/>
      <c r="CA12" s="548"/>
      <c r="CB12" s="548"/>
      <c r="CC12" s="548"/>
      <c r="CD12" s="548"/>
      <c r="CE12" s="548"/>
      <c r="CF12" s="548"/>
      <c r="CG12" s="548"/>
      <c r="CH12" s="548"/>
      <c r="CI12" s="548"/>
      <c r="CJ12" s="548"/>
      <c r="CK12" s="548"/>
      <c r="CL12" s="548"/>
      <c r="CM12" s="548"/>
      <c r="CN12" s="548"/>
      <c r="CO12" s="548"/>
      <c r="CP12" s="548"/>
      <c r="CQ12" s="548"/>
      <c r="CR12" s="548"/>
      <c r="CS12" s="548"/>
      <c r="CT12" s="548"/>
      <c r="CU12" s="548"/>
      <c r="CV12" s="548"/>
      <c r="CW12" s="548"/>
      <c r="CX12" s="548"/>
      <c r="CY12" s="548"/>
      <c r="CZ12" s="548"/>
      <c r="DA12" s="548"/>
      <c r="DB12" s="548"/>
      <c r="DC12" s="548"/>
      <c r="DD12" s="548"/>
      <c r="DE12" s="548"/>
      <c r="DF12" s="548"/>
      <c r="DG12" s="548"/>
      <c r="DH12" s="548"/>
      <c r="DI12" s="548"/>
      <c r="DJ12" s="548"/>
      <c r="DK12" s="548"/>
      <c r="DL12" s="548"/>
      <c r="DM12" s="548"/>
      <c r="DN12" s="548"/>
      <c r="DO12" s="548"/>
      <c r="DP12" s="548"/>
      <c r="DQ12" s="548"/>
      <c r="DR12" s="548"/>
      <c r="DS12" s="548"/>
      <c r="DT12" s="548"/>
      <c r="DU12" s="548"/>
      <c r="DV12" s="548"/>
      <c r="DW12" s="548"/>
      <c r="DX12" s="548"/>
      <c r="DY12" s="548"/>
    </row>
    <row r="13" spans="1:133" s="138" customFormat="1" ht="17.100000000000001" customHeight="1">
      <c r="A13" s="81"/>
      <c r="B13" s="81">
        <v>1</v>
      </c>
      <c r="C13" s="81"/>
      <c r="D13" s="547" t="s">
        <v>2</v>
      </c>
      <c r="E13" s="547"/>
      <c r="F13" s="547"/>
      <c r="G13" s="547"/>
      <c r="H13" s="547"/>
      <c r="I13" s="547"/>
      <c r="J13" s="547"/>
      <c r="K13" s="547"/>
      <c r="L13" s="547"/>
      <c r="M13" s="547"/>
      <c r="N13" s="547"/>
      <c r="O13" s="547"/>
      <c r="P13" s="547"/>
      <c r="Q13" s="547"/>
      <c r="R13" s="547"/>
      <c r="S13" s="547"/>
      <c r="T13" s="547"/>
      <c r="U13" s="547"/>
      <c r="V13" s="547"/>
      <c r="W13" s="547"/>
      <c r="X13" s="547"/>
      <c r="Y13" s="547"/>
      <c r="Z13" s="547"/>
      <c r="AA13" s="547"/>
      <c r="AB13" s="547"/>
      <c r="AC13" s="547"/>
      <c r="AD13" s="547"/>
      <c r="AE13" s="547"/>
      <c r="AF13" s="547"/>
      <c r="AG13" s="547"/>
      <c r="AH13" s="547"/>
      <c r="AI13" s="547"/>
      <c r="AJ13" s="547"/>
      <c r="AK13" s="547"/>
      <c r="AL13" s="547"/>
      <c r="AM13" s="547"/>
      <c r="AN13" s="547"/>
      <c r="AO13" s="547"/>
      <c r="AP13" s="547"/>
      <c r="AQ13" s="547"/>
      <c r="AR13" s="547"/>
      <c r="AS13" s="547"/>
      <c r="AT13" s="547"/>
      <c r="AU13" s="547"/>
      <c r="AV13" s="547"/>
      <c r="AW13" s="547"/>
      <c r="AX13" s="547"/>
      <c r="AY13" s="547"/>
      <c r="AZ13" s="547"/>
      <c r="BA13" s="547"/>
      <c r="BB13" s="547"/>
      <c r="BC13" s="547"/>
      <c r="BD13" s="547"/>
      <c r="BE13" s="547"/>
      <c r="BF13" s="547"/>
      <c r="BG13" s="547"/>
      <c r="BH13" s="547"/>
      <c r="BI13" s="547"/>
      <c r="BJ13" s="547"/>
      <c r="BK13" s="547"/>
      <c r="BL13" s="547"/>
      <c r="BM13" s="547"/>
      <c r="BN13" s="547"/>
      <c r="BO13" s="547"/>
      <c r="BP13" s="547"/>
      <c r="BQ13" s="547"/>
      <c r="BR13" s="547"/>
      <c r="BS13" s="547"/>
      <c r="BT13" s="547"/>
      <c r="BU13" s="547"/>
      <c r="BV13" s="547"/>
      <c r="BW13" s="547"/>
      <c r="BX13" s="547"/>
      <c r="BY13" s="547"/>
      <c r="BZ13" s="547"/>
      <c r="CA13" s="547"/>
      <c r="CB13" s="547"/>
      <c r="CC13" s="547"/>
      <c r="CD13" s="547"/>
      <c r="CE13" s="547"/>
      <c r="CF13" s="547"/>
      <c r="CG13" s="547"/>
      <c r="CH13" s="547"/>
      <c r="CI13" s="547"/>
      <c r="CJ13" s="547"/>
      <c r="CK13" s="547"/>
      <c r="CL13" s="547"/>
      <c r="CM13" s="547"/>
      <c r="CN13" s="547"/>
      <c r="CO13" s="547"/>
      <c r="CP13" s="547"/>
      <c r="CQ13" s="547"/>
      <c r="CR13" s="547"/>
      <c r="CS13" s="547"/>
      <c r="CT13" s="547"/>
      <c r="CU13" s="547"/>
      <c r="CV13" s="547"/>
      <c r="CW13" s="547"/>
      <c r="CX13" s="547"/>
      <c r="CY13" s="547"/>
      <c r="CZ13" s="547"/>
      <c r="DA13" s="547"/>
      <c r="DB13" s="547"/>
      <c r="DC13" s="547"/>
      <c r="DD13" s="547"/>
      <c r="DE13" s="547"/>
      <c r="DF13" s="547"/>
      <c r="DG13" s="547"/>
      <c r="DH13" s="547"/>
      <c r="DI13" s="547"/>
      <c r="DJ13" s="547"/>
      <c r="DK13" s="547"/>
      <c r="DL13" s="547"/>
      <c r="DM13" s="547"/>
      <c r="DN13" s="547"/>
      <c r="DO13" s="547"/>
      <c r="DP13" s="547"/>
      <c r="DQ13" s="547"/>
      <c r="DR13" s="547"/>
      <c r="DS13" s="547"/>
      <c r="DT13" s="547"/>
      <c r="DU13" s="547"/>
      <c r="DV13" s="547"/>
      <c r="DW13" s="547"/>
      <c r="DX13" s="547"/>
      <c r="DY13" s="547"/>
    </row>
    <row r="14" spans="1:133" s="138" customFormat="1" ht="40.5" customHeight="1">
      <c r="A14" s="81"/>
      <c r="B14" s="81">
        <v>1</v>
      </c>
      <c r="C14" s="81"/>
      <c r="D14" s="547" t="s">
        <v>58</v>
      </c>
      <c r="E14" s="547"/>
      <c r="F14" s="547"/>
      <c r="G14" s="547"/>
      <c r="H14" s="547"/>
      <c r="I14" s="547"/>
      <c r="J14" s="547"/>
      <c r="K14" s="547"/>
      <c r="L14" s="547"/>
      <c r="M14" s="547"/>
      <c r="N14" s="547"/>
      <c r="O14" s="547"/>
      <c r="P14" s="547"/>
      <c r="Q14" s="547"/>
      <c r="R14" s="547"/>
      <c r="S14" s="547"/>
      <c r="T14" s="549" t="str">
        <f>+"사업지는 "&amp;DB!E6&amp;" 에 분포되어 있으며 대부분 도로 및 마을진입로 등과 연접해 있어 접근성은 비교적 양호함."</f>
        <v>사업지는 전라남도 광양시 진상면 섬거리 산10등 55필지 에 분포되어 있으며 대부분 도로 및 마을진입로 등과 연접해 있어 접근성은 비교적 양호함.</v>
      </c>
      <c r="U14" s="550"/>
      <c r="V14" s="550"/>
      <c r="W14" s="550"/>
      <c r="X14" s="550"/>
      <c r="Y14" s="550"/>
      <c r="Z14" s="550"/>
      <c r="AA14" s="550"/>
      <c r="AB14" s="550"/>
      <c r="AC14" s="550"/>
      <c r="AD14" s="550"/>
      <c r="AE14" s="550"/>
      <c r="AF14" s="550"/>
      <c r="AG14" s="550"/>
      <c r="AH14" s="550"/>
      <c r="AI14" s="550"/>
      <c r="AJ14" s="550"/>
      <c r="AK14" s="550"/>
      <c r="AL14" s="550"/>
      <c r="AM14" s="550"/>
      <c r="AN14" s="550"/>
      <c r="AO14" s="550"/>
      <c r="AP14" s="550"/>
      <c r="AQ14" s="550"/>
      <c r="AR14" s="550"/>
      <c r="AS14" s="550"/>
      <c r="AT14" s="550"/>
      <c r="AU14" s="550"/>
      <c r="AV14" s="550"/>
      <c r="AW14" s="550"/>
      <c r="AX14" s="550"/>
      <c r="AY14" s="550"/>
      <c r="AZ14" s="550"/>
      <c r="BA14" s="550"/>
      <c r="BB14" s="550"/>
      <c r="BC14" s="550"/>
      <c r="BD14" s="550"/>
      <c r="BE14" s="550"/>
      <c r="BF14" s="550"/>
      <c r="BG14" s="550"/>
      <c r="BH14" s="550"/>
      <c r="BI14" s="550"/>
      <c r="BJ14" s="550"/>
      <c r="BK14" s="550"/>
      <c r="BL14" s="550"/>
      <c r="BM14" s="550"/>
      <c r="BN14" s="550"/>
      <c r="BO14" s="550"/>
      <c r="BP14" s="550"/>
      <c r="BQ14" s="550"/>
      <c r="BR14" s="550"/>
      <c r="BS14" s="550"/>
      <c r="BT14" s="550"/>
      <c r="BU14" s="550"/>
      <c r="BV14" s="550"/>
      <c r="BW14" s="550"/>
      <c r="BX14" s="550"/>
      <c r="BY14" s="550"/>
      <c r="BZ14" s="550"/>
      <c r="CA14" s="550"/>
      <c r="CB14" s="550"/>
      <c r="CC14" s="550"/>
      <c r="CD14" s="550"/>
      <c r="CE14" s="550"/>
      <c r="CF14" s="550"/>
      <c r="CG14" s="550"/>
      <c r="CH14" s="550"/>
      <c r="CI14" s="550"/>
      <c r="CJ14" s="550"/>
      <c r="CK14" s="550"/>
      <c r="CL14" s="550"/>
      <c r="CM14" s="550"/>
      <c r="CN14" s="550"/>
      <c r="CO14" s="550"/>
      <c r="CP14" s="550"/>
      <c r="CQ14" s="550"/>
      <c r="CR14" s="550"/>
      <c r="CS14" s="550"/>
      <c r="CT14" s="550"/>
      <c r="CU14" s="550"/>
      <c r="CV14" s="550"/>
      <c r="CW14" s="550"/>
      <c r="CX14" s="550"/>
      <c r="CY14" s="550"/>
      <c r="CZ14" s="550"/>
      <c r="DA14" s="550"/>
      <c r="DB14" s="550"/>
      <c r="DC14" s="550"/>
      <c r="DD14" s="550"/>
      <c r="DE14" s="550"/>
      <c r="DF14" s="550"/>
      <c r="DG14" s="550"/>
      <c r="DH14" s="550"/>
      <c r="DI14" s="550"/>
      <c r="DJ14" s="550"/>
      <c r="DK14" s="550"/>
      <c r="DL14" s="550"/>
      <c r="DM14" s="550"/>
      <c r="DN14" s="550"/>
      <c r="DO14" s="550"/>
      <c r="DP14" s="550"/>
      <c r="DQ14" s="550"/>
      <c r="DR14" s="550"/>
      <c r="DS14" s="550"/>
      <c r="DT14" s="550"/>
      <c r="DU14" s="550"/>
      <c r="DV14" s="550"/>
      <c r="DW14" s="550"/>
      <c r="DX14" s="550"/>
      <c r="DY14" s="550"/>
    </row>
    <row r="15" spans="1:133" s="138" customFormat="1" ht="33.75" customHeight="1">
      <c r="A15" s="81"/>
      <c r="B15" s="81">
        <v>1</v>
      </c>
      <c r="C15" s="81"/>
      <c r="D15" s="547" t="s">
        <v>59</v>
      </c>
      <c r="E15" s="547"/>
      <c r="F15" s="547"/>
      <c r="G15" s="547"/>
      <c r="H15" s="547"/>
      <c r="I15" s="547"/>
      <c r="J15" s="547"/>
      <c r="K15" s="547"/>
      <c r="L15" s="547"/>
      <c r="M15" s="547"/>
      <c r="N15" s="547"/>
      <c r="O15" s="547"/>
      <c r="P15" s="547"/>
      <c r="Q15" s="547"/>
      <c r="R15" s="547"/>
      <c r="S15" s="547"/>
      <c r="T15" s="546" t="s">
        <v>318</v>
      </c>
      <c r="U15" s="547"/>
      <c r="V15" s="547"/>
      <c r="W15" s="547"/>
      <c r="X15" s="547"/>
      <c r="Y15" s="547"/>
      <c r="Z15" s="547"/>
      <c r="AA15" s="547"/>
      <c r="AB15" s="547"/>
      <c r="AC15" s="547"/>
      <c r="AD15" s="547"/>
      <c r="AE15" s="547"/>
      <c r="AF15" s="547"/>
      <c r="AG15" s="547"/>
      <c r="AH15" s="547"/>
      <c r="AI15" s="547"/>
      <c r="AJ15" s="547"/>
      <c r="AK15" s="547"/>
      <c r="AL15" s="547"/>
      <c r="AM15" s="547"/>
      <c r="AN15" s="547"/>
      <c r="AO15" s="547"/>
      <c r="AP15" s="547"/>
      <c r="AQ15" s="547"/>
      <c r="AR15" s="547"/>
      <c r="AS15" s="547"/>
      <c r="AT15" s="547"/>
      <c r="AU15" s="547"/>
      <c r="AV15" s="547"/>
      <c r="AW15" s="547"/>
      <c r="AX15" s="547"/>
      <c r="AY15" s="547"/>
      <c r="AZ15" s="547"/>
      <c r="BA15" s="547"/>
      <c r="BB15" s="547"/>
      <c r="BC15" s="547"/>
      <c r="BD15" s="547"/>
      <c r="BE15" s="547"/>
      <c r="BF15" s="547"/>
      <c r="BG15" s="547"/>
      <c r="BH15" s="547"/>
      <c r="BI15" s="547"/>
      <c r="BJ15" s="547"/>
      <c r="BK15" s="547"/>
      <c r="BL15" s="547"/>
      <c r="BM15" s="547"/>
      <c r="BN15" s="547"/>
      <c r="BO15" s="547"/>
      <c r="BP15" s="547"/>
      <c r="BQ15" s="547"/>
      <c r="BR15" s="547"/>
      <c r="BS15" s="547"/>
      <c r="BT15" s="547"/>
      <c r="BU15" s="547"/>
      <c r="BV15" s="547"/>
      <c r="BW15" s="547"/>
      <c r="BX15" s="547"/>
      <c r="BY15" s="547"/>
      <c r="BZ15" s="547"/>
      <c r="CA15" s="547"/>
      <c r="CB15" s="547"/>
      <c r="CC15" s="547"/>
      <c r="CD15" s="547"/>
      <c r="CE15" s="547"/>
      <c r="CF15" s="547"/>
      <c r="CG15" s="547"/>
      <c r="CH15" s="547"/>
      <c r="CI15" s="547"/>
      <c r="CJ15" s="547"/>
      <c r="CK15" s="547"/>
      <c r="CL15" s="547"/>
      <c r="CM15" s="547"/>
      <c r="CN15" s="547"/>
      <c r="CO15" s="547"/>
      <c r="CP15" s="547"/>
      <c r="CQ15" s="547"/>
      <c r="CR15" s="547"/>
      <c r="CS15" s="547"/>
      <c r="CT15" s="547"/>
      <c r="CU15" s="547"/>
      <c r="CV15" s="547"/>
      <c r="CW15" s="547"/>
      <c r="CX15" s="547"/>
      <c r="CY15" s="547"/>
      <c r="CZ15" s="547"/>
      <c r="DA15" s="547"/>
      <c r="DB15" s="547"/>
      <c r="DC15" s="547"/>
      <c r="DD15" s="547"/>
      <c r="DE15" s="547"/>
      <c r="DF15" s="547"/>
      <c r="DG15" s="547"/>
      <c r="DH15" s="547"/>
      <c r="DI15" s="547"/>
      <c r="DJ15" s="547"/>
      <c r="DK15" s="547"/>
      <c r="DL15" s="547"/>
      <c r="DM15" s="547"/>
      <c r="DN15" s="547"/>
      <c r="DO15" s="547"/>
      <c r="DP15" s="547"/>
      <c r="DQ15" s="547"/>
      <c r="DR15" s="547"/>
      <c r="DS15" s="547"/>
      <c r="DT15" s="547"/>
      <c r="DU15" s="547"/>
      <c r="DV15" s="547"/>
      <c r="DW15" s="547"/>
      <c r="DX15" s="547"/>
      <c r="DY15" s="547"/>
    </row>
    <row r="16" spans="1:133" s="138" customFormat="1" ht="50.25" customHeight="1">
      <c r="A16" s="81"/>
      <c r="B16" s="81">
        <v>1</v>
      </c>
      <c r="C16" s="81"/>
      <c r="D16" s="547" t="s">
        <v>72</v>
      </c>
      <c r="E16" s="547"/>
      <c r="F16" s="547"/>
      <c r="G16" s="547"/>
      <c r="H16" s="547"/>
      <c r="I16" s="547"/>
      <c r="J16" s="547"/>
      <c r="K16" s="547"/>
      <c r="L16" s="547"/>
      <c r="M16" s="547"/>
      <c r="N16" s="547"/>
      <c r="O16" s="547"/>
      <c r="P16" s="547"/>
      <c r="Q16" s="547"/>
      <c r="R16" s="547"/>
      <c r="S16" s="547"/>
      <c r="T16" s="546" t="s">
        <v>88</v>
      </c>
      <c r="U16" s="546"/>
      <c r="V16" s="546"/>
      <c r="W16" s="546"/>
      <c r="X16" s="546"/>
      <c r="Y16" s="546"/>
      <c r="Z16" s="546"/>
      <c r="AA16" s="546"/>
      <c r="AB16" s="546"/>
      <c r="AC16" s="546"/>
      <c r="AD16" s="546"/>
      <c r="AE16" s="546"/>
      <c r="AF16" s="546"/>
      <c r="AG16" s="546"/>
      <c r="AH16" s="546"/>
      <c r="AI16" s="546"/>
      <c r="AJ16" s="546"/>
      <c r="AK16" s="546"/>
      <c r="AL16" s="546"/>
      <c r="AM16" s="546"/>
      <c r="AN16" s="546"/>
      <c r="AO16" s="546"/>
      <c r="AP16" s="546"/>
      <c r="AQ16" s="546"/>
      <c r="AR16" s="546"/>
      <c r="AS16" s="546"/>
      <c r="AT16" s="546"/>
      <c r="AU16" s="546"/>
      <c r="AV16" s="546"/>
      <c r="AW16" s="546"/>
      <c r="AX16" s="546"/>
      <c r="AY16" s="546"/>
      <c r="AZ16" s="546"/>
      <c r="BA16" s="546"/>
      <c r="BB16" s="546"/>
      <c r="BC16" s="546"/>
      <c r="BD16" s="546"/>
      <c r="BE16" s="546"/>
      <c r="BF16" s="546"/>
      <c r="BG16" s="546"/>
      <c r="BH16" s="546"/>
      <c r="BI16" s="546"/>
      <c r="BJ16" s="546"/>
      <c r="BK16" s="546"/>
      <c r="BL16" s="546"/>
      <c r="BM16" s="546"/>
      <c r="BN16" s="546"/>
      <c r="BO16" s="546"/>
      <c r="BP16" s="546"/>
      <c r="BQ16" s="546"/>
      <c r="BR16" s="546"/>
      <c r="BS16" s="546"/>
      <c r="BT16" s="546"/>
      <c r="BU16" s="546"/>
      <c r="BV16" s="546"/>
      <c r="BW16" s="546"/>
      <c r="BX16" s="546"/>
      <c r="BY16" s="546"/>
      <c r="BZ16" s="546"/>
      <c r="CA16" s="546"/>
      <c r="CB16" s="546"/>
      <c r="CC16" s="546"/>
      <c r="CD16" s="546"/>
      <c r="CE16" s="546"/>
      <c r="CF16" s="546"/>
      <c r="CG16" s="546"/>
      <c r="CH16" s="546"/>
      <c r="CI16" s="546"/>
      <c r="CJ16" s="546"/>
      <c r="CK16" s="546"/>
      <c r="CL16" s="546"/>
      <c r="CM16" s="546"/>
      <c r="CN16" s="546"/>
      <c r="CO16" s="546"/>
      <c r="CP16" s="546"/>
      <c r="CQ16" s="546"/>
      <c r="CR16" s="546"/>
      <c r="CS16" s="546"/>
      <c r="CT16" s="546"/>
      <c r="CU16" s="546"/>
      <c r="CV16" s="546"/>
      <c r="CW16" s="546"/>
      <c r="CX16" s="546"/>
      <c r="CY16" s="546"/>
      <c r="CZ16" s="546"/>
      <c r="DA16" s="546"/>
      <c r="DB16" s="546"/>
      <c r="DC16" s="546"/>
      <c r="DD16" s="546"/>
      <c r="DE16" s="546"/>
      <c r="DF16" s="546"/>
      <c r="DG16" s="546"/>
      <c r="DH16" s="546"/>
      <c r="DI16" s="546"/>
      <c r="DJ16" s="546"/>
      <c r="DK16" s="546"/>
      <c r="DL16" s="546"/>
      <c r="DM16" s="546"/>
      <c r="DN16" s="546"/>
      <c r="DO16" s="546"/>
      <c r="DP16" s="546"/>
      <c r="DQ16" s="546"/>
      <c r="DR16" s="546"/>
      <c r="DS16" s="546"/>
      <c r="DT16" s="546"/>
      <c r="DU16" s="546"/>
      <c r="DV16" s="546"/>
      <c r="DW16" s="546"/>
      <c r="DX16" s="546"/>
      <c r="DY16" s="546"/>
      <c r="DZ16" s="142"/>
    </row>
    <row r="17" spans="1:240" s="138" customFormat="1" ht="17.100000000000001" customHeight="1">
      <c r="A17" s="81"/>
      <c r="B17" s="81">
        <v>1</v>
      </c>
      <c r="C17" s="81"/>
      <c r="D17" s="139"/>
      <c r="E17" s="139"/>
      <c r="F17" s="139"/>
      <c r="G17" s="139"/>
      <c r="H17" s="139"/>
      <c r="I17" s="139"/>
      <c r="J17" s="139"/>
      <c r="K17" s="139"/>
      <c r="L17" s="139"/>
      <c r="M17" s="139"/>
      <c r="N17" s="139"/>
      <c r="O17" s="139"/>
      <c r="P17" s="139"/>
      <c r="Q17" s="139"/>
      <c r="R17" s="139"/>
      <c r="S17" s="139"/>
      <c r="T17" s="141"/>
      <c r="U17" s="141"/>
      <c r="V17" s="141"/>
      <c r="W17" s="141"/>
      <c r="X17" s="141"/>
      <c r="Y17" s="141"/>
      <c r="Z17" s="141"/>
      <c r="AA17" s="141"/>
      <c r="AB17" s="141"/>
      <c r="AC17" s="141"/>
      <c r="AD17" s="141"/>
      <c r="AE17" s="141"/>
      <c r="AF17" s="141"/>
      <c r="AG17" s="141"/>
      <c r="AH17" s="141"/>
      <c r="AI17" s="141"/>
      <c r="AJ17" s="141"/>
      <c r="AK17" s="141"/>
      <c r="AL17" s="141"/>
      <c r="AM17" s="141"/>
      <c r="AN17" s="141"/>
      <c r="AO17" s="141"/>
      <c r="AP17" s="141"/>
      <c r="AQ17" s="141"/>
      <c r="AR17" s="141"/>
      <c r="AS17" s="141"/>
      <c r="AT17" s="141"/>
      <c r="AU17" s="141"/>
      <c r="AV17" s="141"/>
      <c r="AW17" s="141"/>
      <c r="AX17" s="141"/>
      <c r="AY17" s="141"/>
      <c r="AZ17" s="141"/>
      <c r="BA17" s="141"/>
      <c r="BB17" s="141"/>
      <c r="BC17" s="141"/>
      <c r="BD17" s="141"/>
      <c r="BE17" s="141"/>
      <c r="BF17" s="141"/>
      <c r="BG17" s="141"/>
      <c r="BH17" s="141"/>
      <c r="BI17" s="141"/>
      <c r="BJ17" s="141"/>
      <c r="BK17" s="141"/>
      <c r="BL17" s="141"/>
      <c r="BM17" s="141"/>
      <c r="BN17" s="141"/>
      <c r="BO17" s="141"/>
      <c r="BP17" s="141"/>
      <c r="BQ17" s="141"/>
      <c r="BR17" s="141"/>
      <c r="BS17" s="141"/>
      <c r="BT17" s="141"/>
      <c r="BU17" s="141"/>
      <c r="BV17" s="141"/>
      <c r="BW17" s="141"/>
      <c r="BX17" s="141"/>
      <c r="BY17" s="141"/>
      <c r="BZ17" s="141"/>
      <c r="CA17" s="141"/>
      <c r="CB17" s="141"/>
      <c r="CC17" s="141"/>
      <c r="CD17" s="141"/>
      <c r="CE17" s="141"/>
      <c r="CF17" s="141"/>
      <c r="CG17" s="141"/>
      <c r="CH17" s="141"/>
      <c r="CI17" s="141"/>
      <c r="CJ17" s="141"/>
      <c r="CK17" s="141"/>
      <c r="CL17" s="141"/>
      <c r="CM17" s="141"/>
      <c r="CN17" s="141"/>
      <c r="CO17" s="141"/>
      <c r="CP17" s="141"/>
      <c r="CQ17" s="141"/>
      <c r="CR17" s="141"/>
      <c r="CS17" s="141"/>
      <c r="CT17" s="141"/>
      <c r="CU17" s="141"/>
      <c r="CV17" s="141"/>
      <c r="CW17" s="141"/>
      <c r="CX17" s="141"/>
      <c r="CY17" s="141"/>
      <c r="CZ17" s="141"/>
      <c r="DA17" s="141"/>
      <c r="DB17" s="141"/>
      <c r="DC17" s="141"/>
      <c r="DD17" s="141"/>
      <c r="DE17" s="141"/>
      <c r="DF17" s="141"/>
      <c r="DG17" s="141"/>
      <c r="DH17" s="141"/>
      <c r="DI17" s="141"/>
      <c r="DJ17" s="141"/>
      <c r="DK17" s="141"/>
      <c r="DL17" s="141"/>
      <c r="DM17" s="141"/>
      <c r="DN17" s="141"/>
      <c r="DO17" s="141"/>
      <c r="DP17" s="141"/>
      <c r="DQ17" s="141"/>
      <c r="DR17" s="141"/>
      <c r="DS17" s="141"/>
      <c r="DT17" s="141"/>
      <c r="DU17" s="141"/>
      <c r="DV17" s="141"/>
      <c r="DW17" s="141"/>
      <c r="DX17" s="141"/>
      <c r="DY17" s="141"/>
      <c r="DZ17" s="142"/>
    </row>
    <row r="18" spans="1:240" s="138" customFormat="1" ht="17.100000000000001" customHeight="1">
      <c r="A18" s="81"/>
      <c r="B18" s="81">
        <v>1</v>
      </c>
      <c r="C18" s="81"/>
      <c r="D18" s="547" t="s">
        <v>55</v>
      </c>
      <c r="E18" s="547"/>
      <c r="F18" s="547"/>
      <c r="G18" s="547"/>
      <c r="H18" s="547"/>
      <c r="I18" s="547"/>
      <c r="J18" s="547"/>
      <c r="K18" s="547"/>
      <c r="L18" s="547"/>
      <c r="M18" s="547"/>
      <c r="N18" s="547"/>
      <c r="O18" s="547"/>
      <c r="P18" s="547"/>
      <c r="Q18" s="547"/>
      <c r="R18" s="547"/>
      <c r="S18" s="547"/>
      <c r="T18" s="546" t="s">
        <v>268</v>
      </c>
      <c r="U18" s="546"/>
      <c r="V18" s="546"/>
      <c r="W18" s="546"/>
      <c r="X18" s="546"/>
      <c r="Y18" s="546"/>
      <c r="Z18" s="546"/>
      <c r="AA18" s="546"/>
      <c r="AB18" s="546"/>
      <c r="AC18" s="546"/>
      <c r="AD18" s="546"/>
      <c r="AE18" s="546"/>
      <c r="AF18" s="546"/>
      <c r="AG18" s="546"/>
      <c r="AH18" s="546"/>
      <c r="AI18" s="546"/>
      <c r="AJ18" s="546"/>
      <c r="AK18" s="546"/>
      <c r="AL18" s="546"/>
      <c r="AM18" s="546"/>
      <c r="AN18" s="546"/>
      <c r="AO18" s="546"/>
      <c r="AP18" s="546"/>
      <c r="AQ18" s="546"/>
      <c r="AR18" s="546"/>
      <c r="AS18" s="546"/>
      <c r="AT18" s="546"/>
      <c r="AU18" s="546"/>
      <c r="AV18" s="546"/>
      <c r="AW18" s="546"/>
      <c r="AX18" s="546"/>
      <c r="AY18" s="546"/>
      <c r="AZ18" s="546"/>
      <c r="BA18" s="546"/>
      <c r="BB18" s="546"/>
      <c r="BC18" s="546"/>
      <c r="BD18" s="546"/>
      <c r="BE18" s="546"/>
      <c r="BF18" s="546"/>
      <c r="BG18" s="546"/>
      <c r="BH18" s="546"/>
      <c r="BI18" s="546"/>
      <c r="BJ18" s="546"/>
      <c r="BK18" s="546"/>
      <c r="BL18" s="546"/>
      <c r="BM18" s="546"/>
      <c r="BN18" s="546"/>
      <c r="BO18" s="546"/>
      <c r="BP18" s="546"/>
      <c r="BQ18" s="546"/>
      <c r="BR18" s="546"/>
      <c r="BS18" s="546"/>
      <c r="BT18" s="546"/>
      <c r="BU18" s="546"/>
      <c r="BV18" s="546"/>
      <c r="BW18" s="546"/>
      <c r="BX18" s="546"/>
      <c r="BY18" s="546"/>
      <c r="BZ18" s="546"/>
      <c r="CA18" s="546"/>
      <c r="CB18" s="546"/>
      <c r="CC18" s="546"/>
      <c r="CD18" s="546"/>
      <c r="CE18" s="546"/>
      <c r="CF18" s="546"/>
      <c r="CG18" s="546"/>
      <c r="CH18" s="546"/>
      <c r="CI18" s="546"/>
      <c r="CJ18" s="546"/>
      <c r="CK18" s="546"/>
      <c r="CL18" s="546"/>
      <c r="CM18" s="546"/>
      <c r="CN18" s="546"/>
      <c r="CO18" s="546"/>
      <c r="CP18" s="546"/>
      <c r="CQ18" s="546"/>
      <c r="CR18" s="546"/>
      <c r="CS18" s="546"/>
      <c r="CT18" s="546"/>
      <c r="CU18" s="546"/>
      <c r="CV18" s="546"/>
      <c r="CW18" s="546"/>
      <c r="CX18" s="546"/>
      <c r="CY18" s="546"/>
      <c r="CZ18" s="546"/>
      <c r="DA18" s="546"/>
      <c r="DB18" s="546"/>
      <c r="DC18" s="546"/>
      <c r="DD18" s="546"/>
      <c r="DE18" s="546"/>
      <c r="DF18" s="546"/>
      <c r="DG18" s="546"/>
      <c r="DH18" s="546"/>
      <c r="DI18" s="546"/>
      <c r="DJ18" s="546"/>
      <c r="DK18" s="546"/>
      <c r="DL18" s="546"/>
      <c r="DM18" s="546"/>
      <c r="DN18" s="546"/>
      <c r="DO18" s="546"/>
      <c r="DP18" s="546"/>
      <c r="DQ18" s="546"/>
      <c r="DR18" s="546"/>
      <c r="DS18" s="546"/>
      <c r="DT18" s="546"/>
      <c r="DU18" s="546"/>
      <c r="DV18" s="546"/>
      <c r="DW18" s="546"/>
      <c r="DX18" s="546"/>
      <c r="DY18" s="546"/>
      <c r="DZ18" s="142"/>
      <c r="EA18" s="546"/>
      <c r="EB18" s="546"/>
      <c r="EC18" s="546"/>
      <c r="ED18" s="546"/>
      <c r="EE18" s="546"/>
      <c r="EF18" s="546"/>
      <c r="EG18" s="546"/>
      <c r="EH18" s="546"/>
      <c r="EI18" s="546"/>
      <c r="EJ18" s="546"/>
      <c r="EK18" s="546"/>
      <c r="EL18" s="546"/>
      <c r="EM18" s="546"/>
      <c r="EN18" s="546"/>
      <c r="EO18" s="546"/>
      <c r="EP18" s="546"/>
      <c r="EQ18" s="546"/>
      <c r="ER18" s="546"/>
      <c r="ES18" s="546"/>
      <c r="ET18" s="546"/>
      <c r="EU18" s="546"/>
      <c r="EV18" s="546"/>
      <c r="EW18" s="546"/>
      <c r="EX18" s="546"/>
      <c r="EY18" s="546"/>
      <c r="EZ18" s="546"/>
      <c r="FA18" s="546"/>
      <c r="FB18" s="546"/>
      <c r="FC18" s="546"/>
      <c r="FD18" s="546"/>
      <c r="FE18" s="546"/>
      <c r="FF18" s="546"/>
      <c r="FG18" s="546"/>
      <c r="FH18" s="546"/>
      <c r="FI18" s="546"/>
      <c r="FJ18" s="546"/>
      <c r="FK18" s="546"/>
      <c r="FL18" s="546"/>
      <c r="FM18" s="546"/>
      <c r="FN18" s="546"/>
      <c r="FO18" s="546"/>
      <c r="FP18" s="546"/>
      <c r="FQ18" s="546"/>
      <c r="FR18" s="546"/>
      <c r="FS18" s="546"/>
      <c r="FT18" s="546"/>
      <c r="FU18" s="546"/>
      <c r="FV18" s="546"/>
      <c r="FW18" s="546"/>
      <c r="FX18" s="546"/>
      <c r="FY18" s="546"/>
      <c r="FZ18" s="546"/>
      <c r="GA18" s="546"/>
      <c r="GB18" s="546"/>
      <c r="GC18" s="546"/>
      <c r="GD18" s="546"/>
      <c r="GE18" s="546"/>
      <c r="GF18" s="546"/>
      <c r="GG18" s="546"/>
      <c r="GH18" s="546"/>
      <c r="GI18" s="546"/>
      <c r="GJ18" s="546"/>
      <c r="GK18" s="546"/>
      <c r="GL18" s="546"/>
      <c r="GM18" s="546"/>
      <c r="GN18" s="546"/>
      <c r="GO18" s="546"/>
      <c r="GP18" s="546"/>
      <c r="GQ18" s="546"/>
      <c r="GR18" s="546"/>
      <c r="GS18" s="546"/>
      <c r="GT18" s="546"/>
      <c r="GU18" s="546"/>
      <c r="GV18" s="546"/>
      <c r="GW18" s="546"/>
      <c r="GX18" s="546"/>
      <c r="GY18" s="546"/>
      <c r="GZ18" s="546"/>
      <c r="HA18" s="546"/>
      <c r="HB18" s="546"/>
      <c r="HC18" s="546"/>
      <c r="HD18" s="546"/>
      <c r="HE18" s="546"/>
      <c r="HF18" s="546"/>
      <c r="HG18" s="546"/>
      <c r="HH18" s="546"/>
      <c r="HI18" s="546"/>
      <c r="HJ18" s="546"/>
      <c r="HK18" s="546"/>
      <c r="HL18" s="546"/>
      <c r="HM18" s="546"/>
      <c r="HN18" s="546"/>
      <c r="HO18" s="546"/>
      <c r="HP18" s="546"/>
      <c r="HQ18" s="546"/>
      <c r="HR18" s="546"/>
      <c r="HS18" s="546"/>
      <c r="HT18" s="546"/>
      <c r="HU18" s="546"/>
      <c r="HV18" s="546"/>
      <c r="HW18" s="546"/>
      <c r="HX18" s="546"/>
      <c r="HY18" s="546"/>
      <c r="HZ18" s="546"/>
      <c r="IA18" s="546"/>
      <c r="IB18" s="546"/>
      <c r="IC18" s="546"/>
      <c r="ID18" s="546"/>
      <c r="IE18" s="546"/>
      <c r="IF18" s="546"/>
    </row>
    <row r="19" spans="1:240" s="138" customFormat="1" ht="17.100000000000001" hidden="1" customHeight="1">
      <c r="A19" s="81"/>
      <c r="B19" s="81">
        <v>0</v>
      </c>
      <c r="C19" s="81"/>
      <c r="D19" s="547"/>
      <c r="E19" s="547"/>
      <c r="F19" s="547"/>
      <c r="G19" s="547"/>
      <c r="H19" s="547"/>
      <c r="I19" s="547"/>
      <c r="J19" s="547"/>
      <c r="K19" s="547"/>
      <c r="L19" s="547"/>
      <c r="M19" s="547"/>
      <c r="N19" s="547"/>
      <c r="O19" s="547"/>
      <c r="P19" s="547"/>
      <c r="Q19" s="547"/>
      <c r="R19" s="547"/>
      <c r="S19" s="547"/>
      <c r="T19" s="546"/>
      <c r="U19" s="546"/>
      <c r="V19" s="546"/>
      <c r="W19" s="546"/>
      <c r="X19" s="546"/>
      <c r="Y19" s="546"/>
      <c r="Z19" s="546"/>
      <c r="AA19" s="546"/>
      <c r="AB19" s="546"/>
      <c r="AC19" s="546"/>
      <c r="AD19" s="546"/>
      <c r="AE19" s="546"/>
      <c r="AF19" s="546"/>
      <c r="AG19" s="546"/>
      <c r="AH19" s="546"/>
      <c r="AI19" s="546"/>
      <c r="AJ19" s="546"/>
      <c r="AK19" s="546"/>
      <c r="AL19" s="546"/>
      <c r="AM19" s="546"/>
      <c r="AN19" s="546"/>
      <c r="AO19" s="546"/>
      <c r="AP19" s="546"/>
      <c r="AQ19" s="546"/>
      <c r="AR19" s="546"/>
      <c r="AS19" s="546"/>
      <c r="AT19" s="546"/>
      <c r="AU19" s="546"/>
      <c r="AV19" s="546"/>
      <c r="AW19" s="546"/>
      <c r="AX19" s="546"/>
      <c r="AY19" s="546"/>
      <c r="AZ19" s="546"/>
      <c r="BA19" s="546"/>
      <c r="BB19" s="546"/>
      <c r="BC19" s="546"/>
      <c r="BD19" s="546"/>
      <c r="BE19" s="546"/>
      <c r="BF19" s="546"/>
      <c r="BG19" s="546"/>
      <c r="BH19" s="546"/>
      <c r="BI19" s="546"/>
      <c r="BJ19" s="546"/>
      <c r="BK19" s="546"/>
      <c r="BL19" s="546"/>
      <c r="BM19" s="546"/>
      <c r="BN19" s="546"/>
      <c r="BO19" s="546"/>
      <c r="BP19" s="546"/>
      <c r="BQ19" s="546"/>
      <c r="BR19" s="546"/>
      <c r="BS19" s="546"/>
      <c r="BT19" s="546"/>
      <c r="BU19" s="546"/>
      <c r="BV19" s="546"/>
      <c r="BW19" s="546"/>
      <c r="BX19" s="546"/>
      <c r="BY19" s="546"/>
      <c r="BZ19" s="546"/>
      <c r="CA19" s="546"/>
      <c r="CB19" s="546"/>
      <c r="CC19" s="546"/>
      <c r="CD19" s="546"/>
      <c r="CE19" s="546"/>
      <c r="CF19" s="546"/>
      <c r="CG19" s="546"/>
      <c r="CH19" s="546"/>
      <c r="CI19" s="546"/>
      <c r="CJ19" s="546"/>
      <c r="CK19" s="546"/>
      <c r="CL19" s="546"/>
      <c r="CM19" s="546"/>
      <c r="CN19" s="546"/>
      <c r="CO19" s="546"/>
      <c r="CP19" s="546"/>
      <c r="CQ19" s="546"/>
      <c r="CR19" s="546"/>
      <c r="CS19" s="546"/>
      <c r="CT19" s="546"/>
      <c r="CU19" s="546"/>
      <c r="CV19" s="546"/>
      <c r="CW19" s="546"/>
      <c r="CX19" s="546"/>
      <c r="CY19" s="546"/>
      <c r="CZ19" s="546"/>
      <c r="DA19" s="546"/>
      <c r="DB19" s="546"/>
      <c r="DC19" s="546"/>
      <c r="DD19" s="546"/>
      <c r="DE19" s="546"/>
      <c r="DF19" s="546"/>
      <c r="DG19" s="546"/>
      <c r="DH19" s="546"/>
      <c r="DI19" s="546"/>
      <c r="DJ19" s="546"/>
      <c r="DK19" s="546"/>
      <c r="DL19" s="546"/>
      <c r="DM19" s="546"/>
      <c r="DN19" s="546"/>
      <c r="DO19" s="546"/>
      <c r="DP19" s="546"/>
      <c r="DQ19" s="546"/>
      <c r="DR19" s="546"/>
      <c r="DS19" s="546"/>
      <c r="DT19" s="546"/>
      <c r="DU19" s="546"/>
      <c r="DV19" s="546"/>
      <c r="DW19" s="546"/>
      <c r="DX19" s="546"/>
      <c r="DY19" s="546"/>
      <c r="DZ19" s="142"/>
      <c r="EA19" s="546"/>
      <c r="EB19" s="546"/>
      <c r="EC19" s="546"/>
      <c r="ED19" s="546"/>
      <c r="EE19" s="546"/>
      <c r="EF19" s="546"/>
      <c r="EG19" s="546"/>
      <c r="EH19" s="546"/>
      <c r="EI19" s="546"/>
      <c r="EJ19" s="546"/>
      <c r="EK19" s="546"/>
      <c r="EL19" s="546"/>
      <c r="EM19" s="546"/>
      <c r="EN19" s="546"/>
      <c r="EO19" s="546"/>
      <c r="EP19" s="546"/>
      <c r="EQ19" s="546"/>
      <c r="ER19" s="546"/>
      <c r="ES19" s="546"/>
      <c r="ET19" s="546"/>
      <c r="EU19" s="546"/>
      <c r="EV19" s="546"/>
      <c r="EW19" s="546"/>
      <c r="EX19" s="546"/>
      <c r="EY19" s="546"/>
      <c r="EZ19" s="546"/>
      <c r="FA19" s="546"/>
      <c r="FB19" s="546"/>
      <c r="FC19" s="546"/>
      <c r="FD19" s="546"/>
      <c r="FE19" s="546"/>
      <c r="FF19" s="546"/>
      <c r="FG19" s="546"/>
      <c r="FH19" s="546"/>
      <c r="FI19" s="546"/>
      <c r="FJ19" s="546"/>
      <c r="FK19" s="546"/>
      <c r="FL19" s="546"/>
      <c r="FM19" s="546"/>
      <c r="FN19" s="546"/>
      <c r="FO19" s="546"/>
      <c r="FP19" s="546"/>
      <c r="FQ19" s="546"/>
      <c r="FR19" s="546"/>
      <c r="FS19" s="546"/>
      <c r="FT19" s="546"/>
      <c r="FU19" s="546"/>
      <c r="FV19" s="546"/>
      <c r="FW19" s="546"/>
      <c r="FX19" s="546"/>
      <c r="FY19" s="546"/>
      <c r="FZ19" s="546"/>
      <c r="GA19" s="546"/>
      <c r="GB19" s="546"/>
      <c r="GC19" s="546"/>
      <c r="GD19" s="546"/>
      <c r="GE19" s="546"/>
      <c r="GF19" s="546"/>
      <c r="GG19" s="546"/>
      <c r="GH19" s="546"/>
      <c r="GI19" s="546"/>
      <c r="GJ19" s="546"/>
      <c r="GK19" s="546"/>
      <c r="GL19" s="546"/>
      <c r="GM19" s="546"/>
      <c r="GN19" s="546"/>
      <c r="GO19" s="546"/>
      <c r="GP19" s="546"/>
      <c r="GQ19" s="546"/>
      <c r="GR19" s="546"/>
      <c r="GS19" s="546"/>
      <c r="GT19" s="546"/>
      <c r="GU19" s="546"/>
      <c r="GV19" s="546"/>
      <c r="GW19" s="546"/>
      <c r="GX19" s="546"/>
      <c r="GY19" s="546"/>
      <c r="GZ19" s="546"/>
      <c r="HA19" s="546"/>
      <c r="HB19" s="546"/>
      <c r="HC19" s="546"/>
      <c r="HD19" s="546"/>
      <c r="HE19" s="546"/>
      <c r="HF19" s="546"/>
      <c r="HG19" s="546"/>
      <c r="HH19" s="546"/>
      <c r="HI19" s="546"/>
      <c r="HJ19" s="546"/>
      <c r="HK19" s="546"/>
      <c r="HL19" s="546"/>
      <c r="HM19" s="546"/>
      <c r="HN19" s="546"/>
      <c r="HO19" s="546"/>
      <c r="HP19" s="546"/>
      <c r="HQ19" s="546"/>
      <c r="HR19" s="546"/>
      <c r="HS19" s="546"/>
      <c r="HT19" s="546"/>
      <c r="HU19" s="546"/>
      <c r="HV19" s="546"/>
      <c r="HW19" s="546"/>
      <c r="HX19" s="546"/>
      <c r="HY19" s="546"/>
      <c r="HZ19" s="546"/>
      <c r="IA19" s="546"/>
      <c r="IB19" s="546"/>
      <c r="IC19" s="546"/>
      <c r="ID19" s="546"/>
      <c r="IE19" s="546"/>
      <c r="IF19" s="546"/>
    </row>
    <row r="20" spans="1:240" s="138" customFormat="1" ht="17.100000000000001" hidden="1" customHeight="1">
      <c r="A20" s="81"/>
      <c r="B20" s="81">
        <v>0</v>
      </c>
      <c r="C20" s="81"/>
      <c r="D20" s="547"/>
      <c r="E20" s="547"/>
      <c r="F20" s="547"/>
      <c r="G20" s="547"/>
      <c r="H20" s="547"/>
      <c r="I20" s="547"/>
      <c r="J20" s="547"/>
      <c r="K20" s="547"/>
      <c r="L20" s="547"/>
      <c r="M20" s="547"/>
      <c r="N20" s="547"/>
      <c r="O20" s="547"/>
      <c r="P20" s="547"/>
      <c r="Q20" s="547"/>
      <c r="R20" s="547"/>
      <c r="S20" s="547"/>
      <c r="T20" s="546"/>
      <c r="U20" s="546"/>
      <c r="V20" s="546"/>
      <c r="W20" s="546"/>
      <c r="X20" s="546"/>
      <c r="Y20" s="546"/>
      <c r="Z20" s="546"/>
      <c r="AA20" s="546"/>
      <c r="AB20" s="546"/>
      <c r="AC20" s="546"/>
      <c r="AD20" s="546"/>
      <c r="AE20" s="546"/>
      <c r="AF20" s="546"/>
      <c r="AG20" s="546"/>
      <c r="AH20" s="546"/>
      <c r="AI20" s="546"/>
      <c r="AJ20" s="546"/>
      <c r="AK20" s="546"/>
      <c r="AL20" s="546"/>
      <c r="AM20" s="546"/>
      <c r="AN20" s="546"/>
      <c r="AO20" s="546"/>
      <c r="AP20" s="546"/>
      <c r="AQ20" s="546"/>
      <c r="AR20" s="546"/>
      <c r="AS20" s="546"/>
      <c r="AT20" s="546"/>
      <c r="AU20" s="546"/>
      <c r="AV20" s="546"/>
      <c r="AW20" s="546"/>
      <c r="AX20" s="546"/>
      <c r="AY20" s="546"/>
      <c r="AZ20" s="546"/>
      <c r="BA20" s="546"/>
      <c r="BB20" s="546"/>
      <c r="BC20" s="546"/>
      <c r="BD20" s="546"/>
      <c r="BE20" s="546"/>
      <c r="BF20" s="546"/>
      <c r="BG20" s="546"/>
      <c r="BH20" s="546"/>
      <c r="BI20" s="546"/>
      <c r="BJ20" s="546"/>
      <c r="BK20" s="546"/>
      <c r="BL20" s="546"/>
      <c r="BM20" s="546"/>
      <c r="BN20" s="546"/>
      <c r="BO20" s="546"/>
      <c r="BP20" s="546"/>
      <c r="BQ20" s="546"/>
      <c r="BR20" s="546"/>
      <c r="BS20" s="546"/>
      <c r="BT20" s="546"/>
      <c r="BU20" s="546"/>
      <c r="BV20" s="546"/>
      <c r="BW20" s="546"/>
      <c r="BX20" s="546"/>
      <c r="BY20" s="546"/>
      <c r="BZ20" s="546"/>
      <c r="CA20" s="546"/>
      <c r="CB20" s="546"/>
      <c r="CC20" s="546"/>
      <c r="CD20" s="546"/>
      <c r="CE20" s="546"/>
      <c r="CF20" s="546"/>
      <c r="CG20" s="546"/>
      <c r="CH20" s="546"/>
      <c r="CI20" s="546"/>
      <c r="CJ20" s="546"/>
      <c r="CK20" s="546"/>
      <c r="CL20" s="546"/>
      <c r="CM20" s="546"/>
      <c r="CN20" s="546"/>
      <c r="CO20" s="546"/>
      <c r="CP20" s="546"/>
      <c r="CQ20" s="546"/>
      <c r="CR20" s="546"/>
      <c r="CS20" s="546"/>
      <c r="CT20" s="546"/>
      <c r="CU20" s="546"/>
      <c r="CV20" s="546"/>
      <c r="CW20" s="546"/>
      <c r="CX20" s="546"/>
      <c r="CY20" s="546"/>
      <c r="CZ20" s="546"/>
      <c r="DA20" s="546"/>
      <c r="DB20" s="546"/>
      <c r="DC20" s="546"/>
      <c r="DD20" s="546"/>
      <c r="DE20" s="546"/>
      <c r="DF20" s="546"/>
      <c r="DG20" s="546"/>
      <c r="DH20" s="546"/>
      <c r="DI20" s="546"/>
      <c r="DJ20" s="546"/>
      <c r="DK20" s="546"/>
      <c r="DL20" s="546"/>
      <c r="DM20" s="546"/>
      <c r="DN20" s="546"/>
      <c r="DO20" s="546"/>
      <c r="DP20" s="546"/>
      <c r="DQ20" s="546"/>
      <c r="DR20" s="546"/>
      <c r="DS20" s="546"/>
      <c r="DT20" s="546"/>
      <c r="DU20" s="546"/>
      <c r="DV20" s="546"/>
      <c r="DW20" s="546"/>
      <c r="DX20" s="546"/>
      <c r="DY20" s="546"/>
      <c r="DZ20" s="141"/>
      <c r="EA20" s="546"/>
      <c r="EB20" s="546"/>
      <c r="EC20" s="546"/>
      <c r="ED20" s="546"/>
      <c r="EE20" s="546"/>
      <c r="EF20" s="546"/>
      <c r="EG20" s="546"/>
      <c r="EH20" s="546"/>
      <c r="EI20" s="546"/>
      <c r="EJ20" s="546"/>
      <c r="EK20" s="546"/>
      <c r="EL20" s="546"/>
      <c r="EM20" s="546"/>
      <c r="EN20" s="546"/>
      <c r="EO20" s="546"/>
      <c r="EP20" s="546"/>
      <c r="EQ20" s="546"/>
      <c r="ER20" s="546"/>
      <c r="ES20" s="546"/>
      <c r="ET20" s="546"/>
      <c r="EU20" s="546"/>
      <c r="EV20" s="546"/>
      <c r="EW20" s="546"/>
      <c r="EX20" s="546"/>
      <c r="EY20" s="546"/>
      <c r="EZ20" s="546"/>
      <c r="FA20" s="546"/>
      <c r="FB20" s="546"/>
      <c r="FC20" s="546"/>
      <c r="FD20" s="546"/>
      <c r="FE20" s="546"/>
      <c r="FF20" s="546"/>
      <c r="FG20" s="546"/>
      <c r="FH20" s="546"/>
      <c r="FI20" s="546"/>
      <c r="FJ20" s="546"/>
      <c r="FK20" s="546"/>
      <c r="FL20" s="546"/>
      <c r="FM20" s="546"/>
      <c r="FN20" s="546"/>
      <c r="FO20" s="546"/>
      <c r="FP20" s="546"/>
      <c r="FQ20" s="546"/>
      <c r="FR20" s="546"/>
      <c r="FS20" s="546"/>
      <c r="FT20" s="546"/>
      <c r="FU20" s="546"/>
      <c r="FV20" s="546"/>
      <c r="FW20" s="546"/>
      <c r="FX20" s="546"/>
      <c r="FY20" s="546"/>
      <c r="FZ20" s="546"/>
      <c r="GA20" s="546"/>
      <c r="GB20" s="546"/>
      <c r="GC20" s="546"/>
      <c r="GD20" s="546"/>
      <c r="GE20" s="546"/>
      <c r="GF20" s="546"/>
      <c r="GG20" s="546"/>
      <c r="GH20" s="546"/>
      <c r="GI20" s="546"/>
      <c r="GJ20" s="546"/>
      <c r="GK20" s="546"/>
      <c r="GL20" s="546"/>
      <c r="GM20" s="546"/>
      <c r="GN20" s="546"/>
      <c r="GO20" s="546"/>
      <c r="GP20" s="546"/>
      <c r="GQ20" s="546"/>
      <c r="GR20" s="546"/>
      <c r="GS20" s="546"/>
      <c r="GT20" s="546"/>
      <c r="GU20" s="546"/>
      <c r="GV20" s="546"/>
      <c r="GW20" s="546"/>
      <c r="GX20" s="546"/>
      <c r="GY20" s="546"/>
      <c r="GZ20" s="546"/>
      <c r="HA20" s="546"/>
      <c r="HB20" s="546"/>
      <c r="HC20" s="546"/>
      <c r="HD20" s="546"/>
      <c r="HE20" s="546"/>
      <c r="HF20" s="546"/>
      <c r="HG20" s="546"/>
      <c r="HH20" s="546"/>
      <c r="HI20" s="546"/>
      <c r="HJ20" s="546"/>
      <c r="HK20" s="546"/>
      <c r="HL20" s="546"/>
      <c r="HM20" s="546"/>
      <c r="HN20" s="546"/>
      <c r="HO20" s="546"/>
      <c r="HP20" s="546"/>
      <c r="HQ20" s="546"/>
      <c r="HR20" s="546"/>
      <c r="HS20" s="546"/>
      <c r="HT20" s="546"/>
      <c r="HU20" s="546"/>
      <c r="HV20" s="546"/>
      <c r="HW20" s="546"/>
      <c r="HX20" s="546"/>
      <c r="HY20" s="546"/>
      <c r="HZ20" s="546"/>
      <c r="IA20" s="546"/>
      <c r="IB20" s="546"/>
      <c r="IC20" s="546"/>
      <c r="ID20" s="546"/>
      <c r="IE20" s="546"/>
      <c r="IF20" s="546"/>
    </row>
    <row r="21" spans="1:240" s="138" customFormat="1" ht="17.100000000000001" customHeight="1">
      <c r="A21" s="81"/>
      <c r="B21" s="81">
        <v>1</v>
      </c>
      <c r="C21" s="81"/>
      <c r="D21" s="139"/>
      <c r="E21" s="139"/>
      <c r="F21" s="139"/>
      <c r="G21" s="139"/>
      <c r="H21" s="139"/>
      <c r="I21" s="139"/>
      <c r="J21" s="139"/>
      <c r="K21" s="139"/>
      <c r="L21" s="139"/>
      <c r="M21" s="139"/>
      <c r="N21" s="139"/>
      <c r="O21" s="139"/>
      <c r="P21" s="139"/>
      <c r="Q21" s="139"/>
      <c r="R21" s="139"/>
      <c r="S21" s="139"/>
      <c r="T21" s="141"/>
      <c r="U21" s="141"/>
      <c r="V21" s="141"/>
      <c r="W21" s="141"/>
      <c r="X21" s="141"/>
      <c r="Y21" s="141"/>
      <c r="Z21" s="141"/>
      <c r="AA21" s="141"/>
      <c r="AB21" s="141"/>
      <c r="AC21" s="141"/>
      <c r="AD21" s="141"/>
      <c r="AE21" s="141"/>
      <c r="AF21" s="141"/>
      <c r="AG21" s="141"/>
      <c r="AH21" s="141"/>
      <c r="AI21" s="141"/>
      <c r="AJ21" s="141"/>
      <c r="AK21" s="141"/>
      <c r="AL21" s="141"/>
      <c r="AM21" s="141"/>
      <c r="AN21" s="141"/>
      <c r="AO21" s="141"/>
      <c r="AP21" s="141"/>
      <c r="AQ21" s="141"/>
      <c r="AR21" s="141"/>
      <c r="AS21" s="141"/>
      <c r="AT21" s="141"/>
      <c r="AU21" s="141"/>
      <c r="AV21" s="141"/>
      <c r="AW21" s="141"/>
      <c r="AX21" s="141"/>
      <c r="AY21" s="141"/>
      <c r="AZ21" s="141"/>
      <c r="BA21" s="141"/>
      <c r="BB21" s="141"/>
      <c r="BC21" s="141"/>
      <c r="BD21" s="141"/>
      <c r="BE21" s="141"/>
      <c r="BF21" s="141"/>
      <c r="BG21" s="141"/>
      <c r="BH21" s="141"/>
      <c r="BI21" s="141"/>
      <c r="BJ21" s="141"/>
      <c r="BK21" s="141"/>
      <c r="BL21" s="141"/>
      <c r="BM21" s="141"/>
      <c r="BN21" s="141"/>
      <c r="BO21" s="141"/>
      <c r="BP21" s="141"/>
      <c r="BQ21" s="141"/>
      <c r="BR21" s="141"/>
      <c r="BS21" s="141"/>
      <c r="BT21" s="141"/>
      <c r="BU21" s="141"/>
      <c r="BV21" s="141"/>
      <c r="BW21" s="141"/>
      <c r="BX21" s="141"/>
      <c r="BY21" s="141"/>
      <c r="BZ21" s="141"/>
      <c r="CA21" s="141"/>
      <c r="CB21" s="141"/>
      <c r="CC21" s="141"/>
      <c r="CD21" s="141"/>
      <c r="CE21" s="141"/>
      <c r="CF21" s="141"/>
      <c r="CG21" s="141"/>
      <c r="CH21" s="141"/>
      <c r="CI21" s="141"/>
      <c r="CJ21" s="141"/>
      <c r="CK21" s="141"/>
      <c r="CL21" s="141"/>
      <c r="CM21" s="141"/>
      <c r="CN21" s="141"/>
      <c r="CO21" s="141"/>
      <c r="CP21" s="141"/>
      <c r="CQ21" s="141"/>
      <c r="CR21" s="141"/>
      <c r="CS21" s="141"/>
      <c r="CT21" s="141"/>
      <c r="CU21" s="141"/>
      <c r="CV21" s="141"/>
      <c r="CW21" s="141"/>
      <c r="CX21" s="141"/>
      <c r="CY21" s="141"/>
      <c r="CZ21" s="141"/>
      <c r="DA21" s="141"/>
      <c r="DB21" s="141"/>
      <c r="DC21" s="141"/>
      <c r="DD21" s="141"/>
      <c r="DE21" s="141"/>
      <c r="DF21" s="141"/>
      <c r="DG21" s="141"/>
      <c r="DH21" s="141"/>
      <c r="DI21" s="141"/>
      <c r="DJ21" s="141"/>
      <c r="DK21" s="141"/>
      <c r="DL21" s="141"/>
      <c r="DM21" s="141"/>
      <c r="DN21" s="141"/>
      <c r="DO21" s="141"/>
      <c r="DP21" s="141"/>
      <c r="DQ21" s="141"/>
      <c r="DR21" s="141"/>
      <c r="DS21" s="141"/>
      <c r="DT21" s="141"/>
      <c r="DU21" s="141"/>
      <c r="DV21" s="141"/>
      <c r="DW21" s="141"/>
      <c r="DX21" s="141"/>
      <c r="DY21" s="141"/>
      <c r="DZ21" s="141"/>
    </row>
    <row r="22" spans="1:240" s="138" customFormat="1" ht="17.100000000000001" customHeight="1">
      <c r="A22" s="81"/>
      <c r="B22" s="81">
        <v>1</v>
      </c>
      <c r="C22" s="81"/>
      <c r="D22" s="547" t="s">
        <v>4</v>
      </c>
      <c r="E22" s="547"/>
      <c r="F22" s="547"/>
      <c r="G22" s="547"/>
      <c r="H22" s="547"/>
      <c r="I22" s="547"/>
      <c r="J22" s="547"/>
      <c r="K22" s="547"/>
      <c r="L22" s="547"/>
      <c r="M22" s="547"/>
      <c r="N22" s="547"/>
      <c r="O22" s="547"/>
      <c r="P22" s="547"/>
      <c r="Q22" s="547"/>
      <c r="R22" s="547"/>
      <c r="S22" s="547"/>
      <c r="T22" s="547"/>
      <c r="U22" s="547"/>
      <c r="V22" s="547"/>
      <c r="W22" s="547"/>
      <c r="X22" s="547"/>
      <c r="Y22" s="547"/>
      <c r="Z22" s="547"/>
      <c r="AA22" s="547"/>
      <c r="AB22" s="547"/>
      <c r="AC22" s="547"/>
      <c r="AD22" s="547"/>
      <c r="AE22" s="547"/>
      <c r="AF22" s="547"/>
      <c r="AG22" s="547"/>
      <c r="AH22" s="547"/>
      <c r="AI22" s="547"/>
      <c r="AJ22" s="547"/>
      <c r="AK22" s="547"/>
      <c r="AL22" s="547"/>
      <c r="AM22" s="547"/>
      <c r="AN22" s="547"/>
      <c r="AO22" s="547"/>
      <c r="AP22" s="547"/>
      <c r="AQ22" s="547"/>
      <c r="AR22" s="547"/>
      <c r="AS22" s="547"/>
      <c r="AT22" s="547"/>
      <c r="AU22" s="547"/>
      <c r="AV22" s="547"/>
      <c r="AW22" s="547"/>
      <c r="AX22" s="547"/>
      <c r="AY22" s="547"/>
      <c r="AZ22" s="547"/>
      <c r="BA22" s="547"/>
      <c r="BB22" s="547"/>
      <c r="BC22" s="547"/>
      <c r="BD22" s="547"/>
      <c r="BE22" s="547"/>
      <c r="BF22" s="547"/>
      <c r="BG22" s="547"/>
      <c r="BH22" s="547"/>
      <c r="BI22" s="547"/>
      <c r="BJ22" s="547"/>
      <c r="BK22" s="547"/>
      <c r="BL22" s="547"/>
      <c r="BM22" s="547"/>
      <c r="BN22" s="547"/>
      <c r="BO22" s="547"/>
      <c r="BP22" s="547"/>
      <c r="BQ22" s="547"/>
      <c r="BR22" s="547"/>
      <c r="BS22" s="547"/>
      <c r="BT22" s="547"/>
      <c r="BU22" s="547"/>
      <c r="BV22" s="547"/>
      <c r="BW22" s="547"/>
      <c r="BX22" s="547"/>
      <c r="BY22" s="547"/>
      <c r="BZ22" s="547"/>
      <c r="CA22" s="547"/>
      <c r="CB22" s="547"/>
      <c r="CC22" s="547"/>
      <c r="CD22" s="547"/>
      <c r="CE22" s="547"/>
      <c r="CF22" s="547"/>
      <c r="CG22" s="547"/>
      <c r="CH22" s="547"/>
      <c r="CI22" s="547"/>
      <c r="CJ22" s="547"/>
      <c r="CK22" s="547"/>
      <c r="CL22" s="547"/>
      <c r="CM22" s="547"/>
      <c r="CN22" s="547"/>
      <c r="CO22" s="547"/>
      <c r="CP22" s="547"/>
      <c r="CQ22" s="547"/>
      <c r="CR22" s="547"/>
      <c r="CS22" s="547"/>
      <c r="CT22" s="547"/>
      <c r="CU22" s="547"/>
      <c r="CV22" s="547"/>
      <c r="CW22" s="547"/>
      <c r="CX22" s="547"/>
      <c r="CY22" s="547"/>
      <c r="CZ22" s="547"/>
      <c r="DA22" s="547"/>
      <c r="DB22" s="547"/>
      <c r="DC22" s="547"/>
      <c r="DD22" s="547"/>
      <c r="DE22" s="547"/>
      <c r="DF22" s="547"/>
      <c r="DG22" s="547"/>
      <c r="DH22" s="547"/>
      <c r="DI22" s="547"/>
      <c r="DJ22" s="547"/>
      <c r="DK22" s="547"/>
      <c r="DL22" s="547"/>
      <c r="DM22" s="547"/>
      <c r="DN22" s="547"/>
      <c r="DO22" s="547"/>
      <c r="DP22" s="547"/>
      <c r="DQ22" s="547"/>
      <c r="DR22" s="547"/>
      <c r="DS22" s="547"/>
      <c r="DT22" s="547"/>
      <c r="DU22" s="547"/>
      <c r="DV22" s="547"/>
      <c r="DW22" s="547"/>
      <c r="DX22" s="547"/>
      <c r="DY22" s="547"/>
    </row>
    <row r="23" spans="1:240" s="138" customFormat="1" ht="27" customHeight="1">
      <c r="A23" s="81"/>
      <c r="B23" s="81">
        <v>1</v>
      </c>
      <c r="C23" s="81"/>
      <c r="D23" s="546" t="s">
        <v>319</v>
      </c>
      <c r="E23" s="547"/>
      <c r="F23" s="547"/>
      <c r="G23" s="547"/>
      <c r="H23" s="547"/>
      <c r="I23" s="547"/>
      <c r="J23" s="547"/>
      <c r="K23" s="547"/>
      <c r="L23" s="547"/>
      <c r="M23" s="547"/>
      <c r="N23" s="547"/>
      <c r="O23" s="547"/>
      <c r="P23" s="547"/>
      <c r="Q23" s="547"/>
      <c r="R23" s="547"/>
      <c r="S23" s="547"/>
      <c r="T23" s="547"/>
      <c r="U23" s="547"/>
      <c r="V23" s="547"/>
      <c r="W23" s="547"/>
      <c r="X23" s="547"/>
      <c r="Y23" s="547"/>
      <c r="Z23" s="547"/>
      <c r="AA23" s="547"/>
      <c r="AB23" s="547"/>
      <c r="AC23" s="547"/>
      <c r="AD23" s="547"/>
      <c r="AE23" s="547"/>
      <c r="AF23" s="547"/>
      <c r="AG23" s="547"/>
      <c r="AH23" s="547"/>
      <c r="AI23" s="547"/>
      <c r="AJ23" s="547"/>
      <c r="AK23" s="547"/>
      <c r="AL23" s="547"/>
      <c r="AM23" s="547"/>
      <c r="AN23" s="547"/>
      <c r="AO23" s="547"/>
      <c r="AP23" s="547"/>
      <c r="AQ23" s="547"/>
      <c r="AR23" s="547"/>
      <c r="AS23" s="547"/>
      <c r="AT23" s="547"/>
      <c r="AU23" s="547"/>
      <c r="AV23" s="547"/>
      <c r="AW23" s="547"/>
      <c r="AX23" s="547"/>
      <c r="AY23" s="547"/>
      <c r="AZ23" s="547"/>
      <c r="BA23" s="547"/>
      <c r="BB23" s="547"/>
      <c r="BC23" s="547"/>
      <c r="BD23" s="547"/>
      <c r="BE23" s="547"/>
      <c r="BF23" s="547"/>
      <c r="BG23" s="547"/>
      <c r="BH23" s="547"/>
      <c r="BI23" s="547"/>
      <c r="BJ23" s="547"/>
      <c r="BK23" s="547"/>
      <c r="BL23" s="547"/>
      <c r="BM23" s="547"/>
      <c r="BN23" s="547"/>
      <c r="BO23" s="547"/>
      <c r="BP23" s="547"/>
      <c r="BQ23" s="547"/>
      <c r="BR23" s="547"/>
      <c r="BS23" s="547"/>
      <c r="BT23" s="547"/>
      <c r="BU23" s="547"/>
      <c r="BV23" s="547"/>
      <c r="BW23" s="547"/>
      <c r="BX23" s="547"/>
      <c r="BY23" s="547"/>
      <c r="BZ23" s="547"/>
      <c r="CA23" s="547"/>
      <c r="CB23" s="547"/>
      <c r="CC23" s="547"/>
      <c r="CD23" s="547"/>
      <c r="CE23" s="547"/>
      <c r="CF23" s="547"/>
      <c r="CG23" s="547"/>
      <c r="CH23" s="547"/>
      <c r="CI23" s="547"/>
      <c r="CJ23" s="547"/>
      <c r="CK23" s="547"/>
      <c r="CL23" s="547"/>
      <c r="CM23" s="547"/>
      <c r="CN23" s="547"/>
      <c r="CO23" s="547"/>
      <c r="CP23" s="547"/>
      <c r="CQ23" s="547"/>
      <c r="CR23" s="547"/>
      <c r="CS23" s="547"/>
      <c r="CT23" s="547"/>
      <c r="CU23" s="547"/>
      <c r="CV23" s="547"/>
      <c r="CW23" s="547"/>
      <c r="CX23" s="547"/>
      <c r="CY23" s="547"/>
      <c r="CZ23" s="547"/>
      <c r="DA23" s="547"/>
      <c r="DB23" s="547"/>
      <c r="DC23" s="547"/>
      <c r="DD23" s="547"/>
      <c r="DE23" s="547"/>
      <c r="DF23" s="547"/>
      <c r="DG23" s="547"/>
      <c r="DH23" s="547"/>
      <c r="DI23" s="547"/>
      <c r="DJ23" s="547"/>
      <c r="DK23" s="547"/>
      <c r="DL23" s="547"/>
      <c r="DM23" s="547"/>
      <c r="DN23" s="547"/>
      <c r="DO23" s="547"/>
      <c r="DP23" s="547"/>
      <c r="DQ23" s="547"/>
      <c r="DR23" s="547"/>
      <c r="DS23" s="547"/>
      <c r="DT23" s="547"/>
      <c r="DU23" s="547"/>
      <c r="DV23" s="547"/>
      <c r="DW23" s="547"/>
      <c r="DX23" s="547"/>
      <c r="DY23" s="547"/>
    </row>
    <row r="24" spans="1:240" s="138" customFormat="1" ht="26.25" customHeight="1">
      <c r="A24" s="81"/>
      <c r="B24" s="81">
        <v>1</v>
      </c>
      <c r="C24" s="81"/>
      <c r="D24" s="546" t="s">
        <v>123</v>
      </c>
      <c r="E24" s="546"/>
      <c r="F24" s="546"/>
      <c r="G24" s="546"/>
      <c r="H24" s="546"/>
      <c r="I24" s="546"/>
      <c r="J24" s="546"/>
      <c r="K24" s="546"/>
      <c r="L24" s="546"/>
      <c r="M24" s="546"/>
      <c r="N24" s="546"/>
      <c r="O24" s="546"/>
      <c r="P24" s="546"/>
      <c r="Q24" s="546"/>
      <c r="R24" s="546"/>
      <c r="S24" s="546"/>
      <c r="T24" s="546"/>
      <c r="U24" s="546"/>
      <c r="V24" s="546"/>
      <c r="W24" s="546"/>
      <c r="X24" s="546"/>
      <c r="Y24" s="546"/>
      <c r="Z24" s="546"/>
      <c r="AA24" s="546"/>
      <c r="AB24" s="546"/>
      <c r="AC24" s="546"/>
      <c r="AD24" s="546"/>
      <c r="AE24" s="546"/>
      <c r="AF24" s="546"/>
      <c r="AG24" s="546"/>
      <c r="AH24" s="546"/>
      <c r="AI24" s="546"/>
      <c r="AJ24" s="546"/>
      <c r="AK24" s="546"/>
      <c r="AL24" s="546"/>
      <c r="AM24" s="546"/>
      <c r="AN24" s="546"/>
      <c r="AO24" s="546"/>
      <c r="AP24" s="546"/>
      <c r="AQ24" s="546"/>
      <c r="AR24" s="546"/>
      <c r="AS24" s="546"/>
      <c r="AT24" s="546"/>
      <c r="AU24" s="546"/>
      <c r="AV24" s="546"/>
      <c r="AW24" s="546"/>
      <c r="AX24" s="546"/>
      <c r="AY24" s="546"/>
      <c r="AZ24" s="546"/>
      <c r="BA24" s="546"/>
      <c r="BB24" s="546"/>
      <c r="BC24" s="546"/>
      <c r="BD24" s="546"/>
      <c r="BE24" s="546"/>
      <c r="BF24" s="546"/>
      <c r="BG24" s="546"/>
      <c r="BH24" s="546"/>
      <c r="BI24" s="546"/>
      <c r="BJ24" s="546"/>
      <c r="BK24" s="546"/>
      <c r="BL24" s="546"/>
      <c r="BM24" s="546"/>
      <c r="BN24" s="546"/>
      <c r="BO24" s="546"/>
      <c r="BP24" s="546"/>
      <c r="BQ24" s="546"/>
      <c r="BR24" s="546"/>
      <c r="BS24" s="546"/>
      <c r="BT24" s="546"/>
      <c r="BU24" s="546"/>
      <c r="BV24" s="546"/>
      <c r="BW24" s="546"/>
      <c r="BX24" s="546"/>
      <c r="BY24" s="546"/>
      <c r="BZ24" s="546"/>
      <c r="CA24" s="546"/>
      <c r="CB24" s="546"/>
      <c r="CC24" s="546"/>
      <c r="CD24" s="546"/>
      <c r="CE24" s="546"/>
      <c r="CF24" s="546"/>
      <c r="CG24" s="546"/>
      <c r="CH24" s="546"/>
      <c r="CI24" s="546"/>
      <c r="CJ24" s="546"/>
      <c r="CK24" s="546"/>
      <c r="CL24" s="546"/>
      <c r="CM24" s="546"/>
      <c r="CN24" s="546"/>
      <c r="CO24" s="546"/>
      <c r="CP24" s="546"/>
      <c r="CQ24" s="546"/>
      <c r="CR24" s="546"/>
      <c r="CS24" s="546"/>
      <c r="CT24" s="546"/>
      <c r="CU24" s="546"/>
      <c r="CV24" s="546"/>
      <c r="CW24" s="546"/>
      <c r="CX24" s="546"/>
      <c r="CY24" s="546"/>
      <c r="CZ24" s="546"/>
      <c r="DA24" s="546"/>
      <c r="DB24" s="546"/>
      <c r="DC24" s="546"/>
      <c r="DD24" s="546"/>
      <c r="DE24" s="546"/>
      <c r="DF24" s="546"/>
      <c r="DG24" s="546"/>
      <c r="DH24" s="546"/>
      <c r="DI24" s="546"/>
      <c r="DJ24" s="546"/>
      <c r="DK24" s="546"/>
      <c r="DL24" s="546"/>
      <c r="DM24" s="546"/>
      <c r="DN24" s="546"/>
      <c r="DO24" s="546"/>
      <c r="DP24" s="546"/>
      <c r="DQ24" s="546"/>
      <c r="DR24" s="546"/>
      <c r="DS24" s="546"/>
      <c r="DT24" s="546"/>
      <c r="DU24" s="546"/>
      <c r="DV24" s="546"/>
      <c r="DW24" s="546"/>
      <c r="DX24" s="546"/>
      <c r="DY24" s="546"/>
    </row>
    <row r="25" spans="1:240" s="138" customFormat="1" ht="17.100000000000001" customHeight="1">
      <c r="A25" s="81"/>
      <c r="B25" s="81">
        <v>1</v>
      </c>
      <c r="C25" s="81"/>
      <c r="D25" s="547"/>
      <c r="E25" s="547"/>
      <c r="F25" s="547"/>
      <c r="G25" s="547"/>
      <c r="H25" s="547"/>
      <c r="I25" s="547"/>
      <c r="J25" s="547"/>
      <c r="K25" s="547"/>
      <c r="L25" s="547"/>
      <c r="M25" s="547"/>
      <c r="N25" s="547"/>
      <c r="O25" s="547"/>
      <c r="P25" s="547"/>
      <c r="Q25" s="547"/>
      <c r="R25" s="547"/>
      <c r="S25" s="547"/>
      <c r="T25" s="547"/>
      <c r="U25" s="547"/>
      <c r="V25" s="547"/>
      <c r="W25" s="547"/>
      <c r="X25" s="547"/>
      <c r="Y25" s="547"/>
      <c r="Z25" s="547"/>
      <c r="AA25" s="547"/>
      <c r="AB25" s="547"/>
      <c r="AC25" s="547"/>
      <c r="AD25" s="547"/>
      <c r="AE25" s="547"/>
      <c r="AF25" s="547"/>
      <c r="AG25" s="547"/>
      <c r="AH25" s="547"/>
      <c r="AI25" s="547"/>
      <c r="AJ25" s="547"/>
      <c r="AK25" s="547"/>
      <c r="AL25" s="547"/>
      <c r="AM25" s="547"/>
      <c r="AN25" s="547"/>
      <c r="AO25" s="547"/>
      <c r="AP25" s="547"/>
      <c r="AQ25" s="547"/>
      <c r="AR25" s="547"/>
      <c r="AS25" s="547"/>
      <c r="AT25" s="547"/>
      <c r="AU25" s="547"/>
      <c r="AV25" s="547"/>
      <c r="AW25" s="547"/>
      <c r="AX25" s="547"/>
      <c r="AY25" s="547"/>
      <c r="AZ25" s="547"/>
      <c r="BA25" s="547"/>
      <c r="BB25" s="547"/>
      <c r="BC25" s="547"/>
      <c r="BD25" s="547"/>
      <c r="BE25" s="547"/>
      <c r="BF25" s="547"/>
      <c r="BG25" s="547"/>
      <c r="BH25" s="547"/>
      <c r="BI25" s="547"/>
      <c r="BJ25" s="547"/>
      <c r="BK25" s="547"/>
      <c r="BL25" s="547"/>
      <c r="BM25" s="547"/>
      <c r="BN25" s="547"/>
      <c r="BO25" s="547"/>
      <c r="BP25" s="547"/>
      <c r="BQ25" s="547"/>
      <c r="BR25" s="547"/>
      <c r="BS25" s="547"/>
      <c r="BT25" s="547"/>
      <c r="BU25" s="547"/>
      <c r="BV25" s="547"/>
      <c r="BW25" s="547"/>
      <c r="BX25" s="547"/>
      <c r="BY25" s="547"/>
      <c r="BZ25" s="547"/>
      <c r="CA25" s="547"/>
      <c r="CB25" s="547"/>
      <c r="CC25" s="547"/>
      <c r="CD25" s="547"/>
      <c r="CE25" s="547"/>
      <c r="CF25" s="547"/>
      <c r="CG25" s="547"/>
      <c r="CH25" s="547"/>
      <c r="CI25" s="547"/>
      <c r="CJ25" s="547"/>
      <c r="CK25" s="547"/>
      <c r="CL25" s="547"/>
      <c r="CM25" s="547"/>
      <c r="CN25" s="547"/>
      <c r="CO25" s="547"/>
      <c r="CP25" s="547"/>
      <c r="CQ25" s="547"/>
      <c r="CR25" s="547"/>
      <c r="CS25" s="547"/>
      <c r="CT25" s="547"/>
      <c r="CU25" s="547"/>
      <c r="CV25" s="547"/>
      <c r="CW25" s="547"/>
      <c r="CX25" s="547"/>
      <c r="CY25" s="547"/>
      <c r="CZ25" s="547"/>
      <c r="DA25" s="547"/>
      <c r="DB25" s="547"/>
      <c r="DC25" s="547"/>
      <c r="DD25" s="547"/>
      <c r="DE25" s="547"/>
      <c r="DF25" s="547"/>
      <c r="DG25" s="547"/>
      <c r="DH25" s="547"/>
      <c r="DI25" s="547"/>
      <c r="DJ25" s="547"/>
      <c r="DK25" s="547"/>
      <c r="DL25" s="547"/>
      <c r="DM25" s="547"/>
      <c r="DN25" s="547"/>
      <c r="DO25" s="547"/>
      <c r="DP25" s="547"/>
      <c r="DQ25" s="547"/>
      <c r="DR25" s="547"/>
      <c r="DS25" s="547"/>
      <c r="DT25" s="547"/>
      <c r="DU25" s="547"/>
      <c r="DV25" s="547"/>
      <c r="DW25" s="547"/>
      <c r="DX25" s="547"/>
      <c r="DY25" s="547"/>
    </row>
    <row r="26" spans="1:240" s="138" customFormat="1" ht="17.100000000000001" customHeight="1">
      <c r="A26" s="81"/>
      <c r="B26" s="81">
        <v>1</v>
      </c>
      <c r="C26" s="81"/>
      <c r="D26" s="547" t="s">
        <v>73</v>
      </c>
      <c r="E26" s="547"/>
      <c r="F26" s="547"/>
      <c r="G26" s="547"/>
      <c r="H26" s="547"/>
      <c r="I26" s="547"/>
      <c r="J26" s="547"/>
      <c r="K26" s="547"/>
      <c r="L26" s="547"/>
      <c r="M26" s="547"/>
      <c r="N26" s="547"/>
      <c r="O26" s="547"/>
      <c r="P26" s="547"/>
      <c r="Q26" s="547"/>
      <c r="R26" s="547"/>
      <c r="S26" s="547"/>
      <c r="T26" s="547"/>
      <c r="U26" s="547"/>
      <c r="V26" s="547"/>
      <c r="W26" s="547"/>
      <c r="X26" s="547"/>
      <c r="Y26" s="547"/>
      <c r="Z26" s="547"/>
      <c r="AA26" s="547"/>
      <c r="AB26" s="547"/>
      <c r="AC26" s="547"/>
      <c r="AD26" s="547"/>
      <c r="AE26" s="547"/>
      <c r="AF26" s="547"/>
      <c r="AG26" s="547"/>
      <c r="AH26" s="547"/>
      <c r="AI26" s="547"/>
      <c r="AJ26" s="547"/>
      <c r="AK26" s="547"/>
      <c r="AL26" s="547"/>
      <c r="AM26" s="547"/>
      <c r="AN26" s="547"/>
      <c r="AO26" s="547"/>
      <c r="AP26" s="547"/>
      <c r="AQ26" s="547"/>
      <c r="AR26" s="547"/>
      <c r="AS26" s="547"/>
      <c r="AT26" s="547"/>
      <c r="AU26" s="547"/>
      <c r="AV26" s="547"/>
      <c r="AW26" s="547"/>
      <c r="AX26" s="547"/>
      <c r="AY26" s="547"/>
      <c r="AZ26" s="547"/>
      <c r="BA26" s="547"/>
      <c r="BB26" s="547"/>
      <c r="BC26" s="547"/>
      <c r="BD26" s="547"/>
      <c r="BE26" s="547"/>
      <c r="BF26" s="547"/>
      <c r="BG26" s="547"/>
      <c r="BH26" s="547"/>
      <c r="BI26" s="547"/>
      <c r="BJ26" s="547"/>
      <c r="BK26" s="547"/>
      <c r="BL26" s="547"/>
      <c r="BM26" s="547"/>
      <c r="BN26" s="547"/>
      <c r="BO26" s="547"/>
      <c r="BP26" s="547"/>
      <c r="BQ26" s="547"/>
      <c r="BR26" s="547"/>
      <c r="BS26" s="547"/>
      <c r="BT26" s="547"/>
      <c r="BU26" s="547"/>
      <c r="BV26" s="547"/>
      <c r="BW26" s="547"/>
      <c r="BX26" s="547"/>
      <c r="BY26" s="547"/>
      <c r="BZ26" s="547"/>
      <c r="CA26" s="547"/>
      <c r="CB26" s="547"/>
      <c r="CC26" s="547"/>
      <c r="CD26" s="547"/>
      <c r="CE26" s="547"/>
      <c r="CF26" s="547"/>
      <c r="CG26" s="547"/>
      <c r="CH26" s="547"/>
      <c r="CI26" s="547"/>
      <c r="CJ26" s="547"/>
      <c r="CK26" s="547"/>
      <c r="CL26" s="547"/>
      <c r="CM26" s="547"/>
      <c r="CN26" s="547"/>
      <c r="CO26" s="547"/>
      <c r="CP26" s="547"/>
      <c r="CQ26" s="547"/>
      <c r="CR26" s="547"/>
      <c r="CS26" s="547"/>
      <c r="CT26" s="547"/>
      <c r="CU26" s="547"/>
      <c r="CV26" s="547"/>
      <c r="CW26" s="547"/>
      <c r="CX26" s="547"/>
      <c r="CY26" s="547"/>
      <c r="CZ26" s="547"/>
      <c r="DA26" s="547"/>
      <c r="DB26" s="547"/>
      <c r="DC26" s="547"/>
      <c r="DD26" s="547"/>
      <c r="DE26" s="547"/>
      <c r="DF26" s="547"/>
      <c r="DG26" s="547"/>
      <c r="DH26" s="547"/>
      <c r="DI26" s="547"/>
      <c r="DJ26" s="547"/>
      <c r="DK26" s="547"/>
      <c r="DL26" s="547"/>
      <c r="DM26" s="547"/>
      <c r="DN26" s="547"/>
      <c r="DO26" s="547"/>
      <c r="DP26" s="547"/>
      <c r="DQ26" s="547"/>
      <c r="DR26" s="547"/>
      <c r="DS26" s="547"/>
      <c r="DT26" s="547"/>
      <c r="DU26" s="547"/>
      <c r="DV26" s="547"/>
      <c r="DW26" s="547"/>
      <c r="DX26" s="547"/>
      <c r="DY26" s="547"/>
    </row>
    <row r="27" spans="1:240" s="138" customFormat="1" ht="30.75" customHeight="1">
      <c r="A27" s="81"/>
      <c r="B27" s="81">
        <v>1</v>
      </c>
      <c r="C27" s="81"/>
      <c r="D27" s="142"/>
      <c r="G27" s="548" t="s">
        <v>66</v>
      </c>
      <c r="H27" s="548"/>
      <c r="I27" s="552" t="s">
        <v>283</v>
      </c>
      <c r="J27" s="553"/>
      <c r="K27" s="553"/>
      <c r="L27" s="553"/>
      <c r="M27" s="553"/>
      <c r="N27" s="553"/>
      <c r="O27" s="553"/>
      <c r="P27" s="553"/>
      <c r="Q27" s="553"/>
      <c r="R27" s="553"/>
      <c r="S27" s="553"/>
      <c r="T27" s="553"/>
      <c r="U27" s="553"/>
      <c r="V27" s="553"/>
      <c r="W27" s="553"/>
      <c r="X27" s="553"/>
      <c r="Y27" s="553"/>
      <c r="Z27" s="553"/>
      <c r="AA27" s="553"/>
      <c r="AB27" s="553"/>
      <c r="AC27" s="553"/>
      <c r="AD27" s="553"/>
      <c r="AE27" s="553"/>
      <c r="AF27" s="553"/>
      <c r="AG27" s="553"/>
      <c r="AH27" s="553"/>
      <c r="AI27" s="553"/>
      <c r="AJ27" s="553"/>
      <c r="AK27" s="553"/>
      <c r="AL27" s="553"/>
      <c r="AM27" s="553"/>
      <c r="AN27" s="553"/>
      <c r="AO27" s="553"/>
      <c r="AP27" s="553"/>
      <c r="AQ27" s="553"/>
      <c r="AR27" s="553"/>
      <c r="AS27" s="553"/>
      <c r="AT27" s="553"/>
      <c r="AU27" s="553"/>
      <c r="AV27" s="553"/>
      <c r="AW27" s="553"/>
      <c r="AX27" s="553"/>
      <c r="AY27" s="553"/>
      <c r="AZ27" s="553"/>
      <c r="BA27" s="553"/>
      <c r="BB27" s="553"/>
      <c r="BC27" s="553"/>
      <c r="BD27" s="553"/>
      <c r="BE27" s="553"/>
      <c r="BF27" s="553"/>
      <c r="BG27" s="553"/>
      <c r="BH27" s="553"/>
      <c r="BI27" s="553"/>
      <c r="BJ27" s="553"/>
      <c r="BK27" s="553"/>
      <c r="BL27" s="553"/>
      <c r="BM27" s="553"/>
      <c r="BN27" s="553"/>
      <c r="BO27" s="553"/>
      <c r="BP27" s="553"/>
      <c r="BQ27" s="553"/>
      <c r="BR27" s="553"/>
      <c r="BS27" s="553"/>
      <c r="BT27" s="553"/>
      <c r="BU27" s="553"/>
      <c r="BV27" s="553"/>
      <c r="BW27" s="553"/>
      <c r="BX27" s="553"/>
      <c r="BY27" s="553"/>
      <c r="BZ27" s="553"/>
      <c r="CA27" s="553"/>
      <c r="CB27" s="553"/>
      <c r="CC27" s="553"/>
      <c r="CD27" s="553"/>
      <c r="CE27" s="553"/>
      <c r="CF27" s="553"/>
      <c r="CG27" s="553"/>
      <c r="CH27" s="553"/>
      <c r="CI27" s="553"/>
      <c r="CJ27" s="553"/>
      <c r="CK27" s="553"/>
      <c r="CL27" s="553"/>
      <c r="CM27" s="553"/>
      <c r="CN27" s="553"/>
      <c r="CO27" s="553"/>
      <c r="CP27" s="553"/>
      <c r="CQ27" s="553"/>
      <c r="CR27" s="553"/>
      <c r="CS27" s="553"/>
      <c r="CT27" s="553"/>
      <c r="CU27" s="553"/>
      <c r="CV27" s="553"/>
      <c r="CW27" s="553"/>
      <c r="CX27" s="553"/>
      <c r="CY27" s="553"/>
      <c r="CZ27" s="553"/>
      <c r="DA27" s="553"/>
      <c r="DB27" s="553"/>
      <c r="DC27" s="553"/>
      <c r="DD27" s="553"/>
      <c r="DE27" s="553"/>
      <c r="DF27" s="553"/>
      <c r="DG27" s="553"/>
      <c r="DH27" s="553"/>
      <c r="DI27" s="553"/>
      <c r="DJ27" s="553"/>
      <c r="DK27" s="553"/>
      <c r="DL27" s="553"/>
      <c r="DM27" s="553"/>
      <c r="DN27" s="553"/>
      <c r="DO27" s="553"/>
      <c r="DP27" s="553"/>
      <c r="DQ27" s="553"/>
      <c r="DR27" s="553"/>
      <c r="DS27" s="553"/>
      <c r="DT27" s="553"/>
      <c r="DU27" s="553"/>
      <c r="DV27" s="553"/>
      <c r="DW27" s="553"/>
      <c r="DX27" s="553"/>
      <c r="DY27" s="553"/>
    </row>
    <row r="28" spans="1:240" s="138" customFormat="1" ht="17.100000000000001" customHeight="1">
      <c r="A28" s="81"/>
      <c r="B28" s="81">
        <v>1</v>
      </c>
      <c r="C28" s="81"/>
      <c r="D28" s="546" t="s">
        <v>60</v>
      </c>
      <c r="E28" s="547"/>
      <c r="F28" s="547"/>
      <c r="G28" s="547"/>
      <c r="H28" s="547"/>
      <c r="I28" s="547"/>
      <c r="J28" s="547"/>
      <c r="K28" s="547"/>
      <c r="L28" s="547"/>
      <c r="M28" s="547"/>
      <c r="N28" s="547"/>
      <c r="O28" s="547"/>
      <c r="P28" s="547"/>
      <c r="Q28" s="547"/>
      <c r="R28" s="547"/>
      <c r="S28" s="547"/>
      <c r="T28" s="547"/>
      <c r="U28" s="547"/>
      <c r="V28" s="547"/>
      <c r="W28" s="547"/>
      <c r="X28" s="547"/>
      <c r="Y28" s="547"/>
      <c r="Z28" s="547"/>
      <c r="AA28" s="547"/>
      <c r="AB28" s="547"/>
      <c r="AC28" s="547"/>
      <c r="AD28" s="547"/>
      <c r="AE28" s="547"/>
      <c r="AF28" s="547"/>
      <c r="AG28" s="547"/>
      <c r="AH28" s="547"/>
      <c r="AI28" s="547"/>
      <c r="AJ28" s="547"/>
      <c r="AK28" s="547"/>
      <c r="AL28" s="547"/>
      <c r="AM28" s="547"/>
      <c r="AN28" s="547"/>
      <c r="AO28" s="547"/>
      <c r="AP28" s="547"/>
      <c r="AQ28" s="547"/>
      <c r="AR28" s="547"/>
      <c r="AS28" s="547"/>
      <c r="AT28" s="547"/>
      <c r="AU28" s="547"/>
      <c r="AV28" s="547"/>
      <c r="AW28" s="547"/>
      <c r="AX28" s="547"/>
      <c r="AY28" s="547"/>
      <c r="AZ28" s="547"/>
      <c r="BA28" s="547"/>
      <c r="BB28" s="547"/>
      <c r="BC28" s="547"/>
      <c r="BD28" s="547"/>
      <c r="BE28" s="547"/>
      <c r="BF28" s="547"/>
      <c r="BG28" s="547"/>
      <c r="BH28" s="547"/>
      <c r="BI28" s="547"/>
      <c r="BJ28" s="547"/>
      <c r="BK28" s="547"/>
      <c r="BL28" s="547"/>
      <c r="BM28" s="547"/>
      <c r="BN28" s="547"/>
      <c r="BO28" s="547"/>
      <c r="BP28" s="547"/>
      <c r="BQ28" s="547"/>
      <c r="BR28" s="547"/>
      <c r="BS28" s="547"/>
      <c r="BT28" s="547"/>
      <c r="BU28" s="547"/>
      <c r="BV28" s="547"/>
      <c r="BW28" s="547"/>
      <c r="BX28" s="547"/>
      <c r="BY28" s="547"/>
      <c r="BZ28" s="547"/>
      <c r="CA28" s="547"/>
      <c r="CB28" s="547"/>
      <c r="CC28" s="547"/>
      <c r="CD28" s="547"/>
      <c r="CE28" s="547"/>
      <c r="CF28" s="547"/>
      <c r="CG28" s="547"/>
      <c r="CH28" s="547"/>
      <c r="CI28" s="547"/>
      <c r="CJ28" s="547"/>
      <c r="CK28" s="547"/>
      <c r="CL28" s="547"/>
      <c r="CM28" s="547"/>
      <c r="CN28" s="547"/>
      <c r="CO28" s="547"/>
      <c r="CP28" s="547"/>
      <c r="CQ28" s="547"/>
      <c r="CR28" s="547"/>
      <c r="CS28" s="547"/>
      <c r="CT28" s="547"/>
      <c r="CU28" s="547"/>
      <c r="CV28" s="547"/>
      <c r="CW28" s="547"/>
      <c r="CX28" s="547"/>
      <c r="CY28" s="547"/>
      <c r="CZ28" s="547"/>
      <c r="DA28" s="547"/>
      <c r="DB28" s="547"/>
      <c r="DC28" s="547"/>
      <c r="DD28" s="547"/>
      <c r="DE28" s="547"/>
      <c r="DF28" s="547"/>
      <c r="DG28" s="547"/>
      <c r="DH28" s="547"/>
      <c r="DI28" s="547"/>
      <c r="DJ28" s="547"/>
      <c r="DK28" s="547"/>
      <c r="DL28" s="547"/>
      <c r="DM28" s="547"/>
      <c r="DN28" s="547"/>
      <c r="DO28" s="547"/>
      <c r="DP28" s="547"/>
      <c r="DQ28" s="547"/>
      <c r="DR28" s="547"/>
      <c r="DS28" s="547"/>
      <c r="DT28" s="547"/>
      <c r="DU28" s="547"/>
      <c r="DV28" s="547"/>
      <c r="DW28" s="547"/>
      <c r="DX28" s="547"/>
      <c r="DY28" s="547"/>
    </row>
    <row r="29" spans="1:240" s="138" customFormat="1" ht="17.100000000000001" customHeight="1">
      <c r="A29" s="81"/>
      <c r="B29" s="81">
        <v>1</v>
      </c>
      <c r="C29" s="81"/>
      <c r="D29" s="546" t="s">
        <v>80</v>
      </c>
      <c r="E29" s="547"/>
      <c r="F29" s="547"/>
      <c r="G29" s="547"/>
      <c r="H29" s="547"/>
      <c r="I29" s="547"/>
      <c r="J29" s="547"/>
      <c r="K29" s="547"/>
      <c r="L29" s="547"/>
      <c r="M29" s="547"/>
      <c r="N29" s="547"/>
      <c r="O29" s="547"/>
      <c r="P29" s="547"/>
      <c r="Q29" s="547"/>
      <c r="R29" s="547"/>
      <c r="S29" s="547"/>
      <c r="T29" s="547"/>
      <c r="U29" s="547"/>
      <c r="V29" s="547"/>
      <c r="W29" s="547"/>
      <c r="X29" s="547"/>
      <c r="Y29" s="547"/>
      <c r="Z29" s="547"/>
      <c r="AA29" s="547"/>
      <c r="AB29" s="547"/>
      <c r="AC29" s="547"/>
      <c r="AD29" s="547"/>
      <c r="AE29" s="547"/>
      <c r="AF29" s="547"/>
      <c r="AG29" s="547"/>
      <c r="AH29" s="547"/>
      <c r="AI29" s="547"/>
      <c r="AJ29" s="547"/>
      <c r="AK29" s="547"/>
      <c r="AL29" s="547"/>
      <c r="AM29" s="547"/>
      <c r="AN29" s="547"/>
      <c r="AO29" s="547"/>
      <c r="AP29" s="547"/>
      <c r="AQ29" s="547"/>
      <c r="AR29" s="547"/>
      <c r="AS29" s="547"/>
      <c r="AT29" s="547"/>
      <c r="AU29" s="547"/>
      <c r="AV29" s="547"/>
      <c r="AW29" s="547"/>
      <c r="AX29" s="547"/>
      <c r="AY29" s="547"/>
      <c r="AZ29" s="547"/>
      <c r="BA29" s="547"/>
      <c r="BB29" s="547"/>
      <c r="BC29" s="547"/>
      <c r="BD29" s="547"/>
      <c r="BE29" s="547"/>
      <c r="BF29" s="547"/>
      <c r="BG29" s="547"/>
      <c r="BH29" s="547"/>
      <c r="BI29" s="547"/>
      <c r="BJ29" s="547"/>
      <c r="BK29" s="547"/>
      <c r="BL29" s="547"/>
      <c r="BM29" s="547"/>
      <c r="BN29" s="547"/>
      <c r="BO29" s="547"/>
      <c r="BP29" s="547"/>
      <c r="BQ29" s="547"/>
      <c r="BR29" s="547"/>
      <c r="BS29" s="547"/>
      <c r="BT29" s="547"/>
      <c r="BU29" s="547"/>
      <c r="BV29" s="547"/>
      <c r="BW29" s="547"/>
      <c r="BX29" s="547"/>
      <c r="BY29" s="547"/>
      <c r="BZ29" s="547"/>
      <c r="CA29" s="547"/>
      <c r="CB29" s="547"/>
      <c r="CC29" s="547"/>
      <c r="CD29" s="547"/>
      <c r="CE29" s="547"/>
      <c r="CF29" s="547"/>
      <c r="CG29" s="547"/>
      <c r="CH29" s="547"/>
      <c r="CI29" s="547"/>
      <c r="CJ29" s="547"/>
      <c r="CK29" s="547"/>
      <c r="CL29" s="547"/>
      <c r="CM29" s="547"/>
      <c r="CN29" s="547"/>
      <c r="CO29" s="547"/>
      <c r="CP29" s="547"/>
      <c r="CQ29" s="547"/>
      <c r="CR29" s="547"/>
      <c r="CS29" s="547"/>
      <c r="CT29" s="547"/>
      <c r="CU29" s="547"/>
      <c r="CV29" s="547"/>
      <c r="CW29" s="547"/>
      <c r="CX29" s="547"/>
      <c r="CY29" s="547"/>
      <c r="CZ29" s="547"/>
      <c r="DA29" s="547"/>
      <c r="DB29" s="547"/>
      <c r="DC29" s="547"/>
      <c r="DD29" s="547"/>
      <c r="DE29" s="547"/>
      <c r="DF29" s="547"/>
      <c r="DG29" s="547"/>
      <c r="DH29" s="547"/>
      <c r="DI29" s="547"/>
      <c r="DJ29" s="547"/>
      <c r="DK29" s="547"/>
      <c r="DL29" s="547"/>
      <c r="DM29" s="547"/>
      <c r="DN29" s="547"/>
      <c r="DO29" s="547"/>
      <c r="DP29" s="547"/>
      <c r="DQ29" s="547"/>
      <c r="DR29" s="547"/>
      <c r="DS29" s="547"/>
      <c r="DT29" s="547"/>
      <c r="DU29" s="547"/>
      <c r="DV29" s="547"/>
      <c r="DW29" s="547"/>
      <c r="DX29" s="547"/>
      <c r="DY29" s="547"/>
    </row>
    <row r="30" spans="1:240" s="138" customFormat="1" ht="17.100000000000001" customHeight="1">
      <c r="A30" s="81"/>
      <c r="B30" s="81">
        <v>1</v>
      </c>
      <c r="C30" s="81"/>
      <c r="D30" s="546" t="s">
        <v>81</v>
      </c>
      <c r="E30" s="547"/>
      <c r="F30" s="547"/>
      <c r="G30" s="547"/>
      <c r="H30" s="547"/>
      <c r="I30" s="547"/>
      <c r="J30" s="547"/>
      <c r="K30" s="547"/>
      <c r="L30" s="547"/>
      <c r="M30" s="547"/>
      <c r="N30" s="547"/>
      <c r="O30" s="547"/>
      <c r="P30" s="547"/>
      <c r="Q30" s="547"/>
      <c r="R30" s="547"/>
      <c r="S30" s="547"/>
      <c r="T30" s="547"/>
      <c r="U30" s="547"/>
      <c r="V30" s="547"/>
      <c r="W30" s="547"/>
      <c r="X30" s="547"/>
      <c r="Y30" s="547"/>
      <c r="Z30" s="547"/>
      <c r="AA30" s="547"/>
      <c r="AB30" s="547"/>
      <c r="AC30" s="547"/>
      <c r="AD30" s="547"/>
      <c r="AE30" s="547"/>
      <c r="AF30" s="547"/>
      <c r="AG30" s="547"/>
      <c r="AH30" s="547"/>
      <c r="AI30" s="547"/>
      <c r="AJ30" s="547"/>
      <c r="AK30" s="547"/>
      <c r="AL30" s="547"/>
      <c r="AM30" s="547"/>
      <c r="AN30" s="547"/>
      <c r="AO30" s="547"/>
      <c r="AP30" s="547"/>
      <c r="AQ30" s="547"/>
      <c r="AR30" s="547"/>
      <c r="AS30" s="547"/>
      <c r="AT30" s="547"/>
      <c r="AU30" s="547"/>
      <c r="AV30" s="547"/>
      <c r="AW30" s="547"/>
      <c r="AX30" s="547"/>
      <c r="AY30" s="547"/>
      <c r="AZ30" s="547"/>
      <c r="BA30" s="547"/>
      <c r="BB30" s="547"/>
      <c r="BC30" s="547"/>
      <c r="BD30" s="547"/>
      <c r="BE30" s="547"/>
      <c r="BF30" s="547"/>
      <c r="BG30" s="547"/>
      <c r="BH30" s="547"/>
      <c r="BI30" s="547"/>
      <c r="BJ30" s="547"/>
      <c r="BK30" s="547"/>
      <c r="BL30" s="547"/>
      <c r="BM30" s="547"/>
      <c r="BN30" s="547"/>
      <c r="BO30" s="547"/>
      <c r="BP30" s="547"/>
      <c r="BQ30" s="547"/>
      <c r="BR30" s="547"/>
      <c r="BS30" s="547"/>
      <c r="BT30" s="547"/>
      <c r="BU30" s="547"/>
      <c r="BV30" s="547"/>
      <c r="BW30" s="547"/>
      <c r="BX30" s="547"/>
      <c r="BY30" s="547"/>
      <c r="BZ30" s="547"/>
      <c r="CA30" s="547"/>
      <c r="CB30" s="547"/>
      <c r="CC30" s="547"/>
      <c r="CD30" s="547"/>
      <c r="CE30" s="547"/>
      <c r="CF30" s="547"/>
      <c r="CG30" s="547"/>
      <c r="CH30" s="547"/>
      <c r="CI30" s="547"/>
      <c r="CJ30" s="547"/>
      <c r="CK30" s="547"/>
      <c r="CL30" s="547"/>
      <c r="CM30" s="547"/>
      <c r="CN30" s="547"/>
      <c r="CO30" s="547"/>
      <c r="CP30" s="547"/>
      <c r="CQ30" s="547"/>
      <c r="CR30" s="547"/>
      <c r="CS30" s="547"/>
      <c r="CT30" s="547"/>
      <c r="CU30" s="547"/>
      <c r="CV30" s="547"/>
      <c r="CW30" s="547"/>
      <c r="CX30" s="547"/>
      <c r="CY30" s="547"/>
      <c r="CZ30" s="547"/>
      <c r="DA30" s="547"/>
      <c r="DB30" s="547"/>
      <c r="DC30" s="547"/>
      <c r="DD30" s="547"/>
      <c r="DE30" s="547"/>
      <c r="DF30" s="547"/>
      <c r="DG30" s="547"/>
      <c r="DH30" s="547"/>
      <c r="DI30" s="547"/>
      <c r="DJ30" s="547"/>
      <c r="DK30" s="547"/>
      <c r="DL30" s="547"/>
      <c r="DM30" s="547"/>
      <c r="DN30" s="547"/>
      <c r="DO30" s="547"/>
      <c r="DP30" s="547"/>
      <c r="DQ30" s="547"/>
      <c r="DR30" s="547"/>
      <c r="DS30" s="547"/>
      <c r="DT30" s="547"/>
      <c r="DU30" s="547"/>
      <c r="DV30" s="547"/>
      <c r="DW30" s="547"/>
      <c r="DX30" s="547"/>
      <c r="DY30" s="547"/>
    </row>
    <row r="31" spans="1:240" s="138" customFormat="1" ht="17.100000000000001" customHeight="1">
      <c r="A31" s="81"/>
      <c r="B31" s="81">
        <v>1</v>
      </c>
      <c r="C31" s="81"/>
      <c r="D31" s="546" t="s">
        <v>61</v>
      </c>
      <c r="E31" s="547"/>
      <c r="F31" s="547"/>
      <c r="G31" s="547"/>
      <c r="H31" s="547"/>
      <c r="I31" s="547"/>
      <c r="J31" s="547"/>
      <c r="K31" s="547"/>
      <c r="L31" s="547"/>
      <c r="M31" s="547"/>
      <c r="N31" s="547"/>
      <c r="O31" s="547"/>
      <c r="P31" s="547"/>
      <c r="Q31" s="547"/>
      <c r="R31" s="547"/>
      <c r="S31" s="547"/>
      <c r="T31" s="547"/>
      <c r="U31" s="547"/>
      <c r="V31" s="547"/>
      <c r="W31" s="547"/>
      <c r="X31" s="547"/>
      <c r="Y31" s="547"/>
      <c r="Z31" s="547"/>
      <c r="AA31" s="547"/>
      <c r="AB31" s="547"/>
      <c r="AC31" s="547"/>
      <c r="AD31" s="547"/>
      <c r="AE31" s="547"/>
      <c r="AF31" s="547"/>
      <c r="AG31" s="547"/>
      <c r="AH31" s="547"/>
      <c r="AI31" s="547"/>
      <c r="AJ31" s="547"/>
      <c r="AK31" s="547"/>
      <c r="AL31" s="547"/>
      <c r="AM31" s="547"/>
      <c r="AN31" s="547"/>
      <c r="AO31" s="547"/>
      <c r="AP31" s="547"/>
      <c r="AQ31" s="547"/>
      <c r="AR31" s="547"/>
      <c r="AS31" s="547"/>
      <c r="AT31" s="547"/>
      <c r="AU31" s="547"/>
      <c r="AV31" s="547"/>
      <c r="AW31" s="547"/>
      <c r="AX31" s="547"/>
      <c r="AY31" s="547"/>
      <c r="AZ31" s="547"/>
      <c r="BA31" s="547"/>
      <c r="BB31" s="547"/>
      <c r="BC31" s="547"/>
      <c r="BD31" s="547"/>
      <c r="BE31" s="547"/>
      <c r="BF31" s="547"/>
      <c r="BG31" s="547"/>
      <c r="BH31" s="547"/>
      <c r="BI31" s="547"/>
      <c r="BJ31" s="547"/>
      <c r="BK31" s="547"/>
      <c r="BL31" s="547"/>
      <c r="BM31" s="547"/>
      <c r="BN31" s="547"/>
      <c r="BO31" s="547"/>
      <c r="BP31" s="547"/>
      <c r="BQ31" s="547"/>
      <c r="BR31" s="547"/>
      <c r="BS31" s="547"/>
      <c r="BT31" s="547"/>
      <c r="BU31" s="547"/>
      <c r="BV31" s="547"/>
      <c r="BW31" s="547"/>
      <c r="BX31" s="547"/>
      <c r="BY31" s="547"/>
      <c r="BZ31" s="547"/>
      <c r="CA31" s="547"/>
      <c r="CB31" s="547"/>
      <c r="CC31" s="547"/>
      <c r="CD31" s="547"/>
      <c r="CE31" s="547"/>
      <c r="CF31" s="547"/>
      <c r="CG31" s="547"/>
      <c r="CH31" s="547"/>
      <c r="CI31" s="547"/>
      <c r="CJ31" s="547"/>
      <c r="CK31" s="547"/>
      <c r="CL31" s="547"/>
      <c r="CM31" s="547"/>
      <c r="CN31" s="547"/>
      <c r="CO31" s="547"/>
      <c r="CP31" s="547"/>
      <c r="CQ31" s="547"/>
      <c r="CR31" s="547"/>
      <c r="CS31" s="547"/>
      <c r="CT31" s="547"/>
      <c r="CU31" s="547"/>
      <c r="CV31" s="547"/>
      <c r="CW31" s="547"/>
      <c r="CX31" s="547"/>
      <c r="CY31" s="547"/>
      <c r="CZ31" s="547"/>
      <c r="DA31" s="547"/>
      <c r="DB31" s="547"/>
      <c r="DC31" s="547"/>
      <c r="DD31" s="547"/>
      <c r="DE31" s="547"/>
      <c r="DF31" s="547"/>
      <c r="DG31" s="547"/>
      <c r="DH31" s="547"/>
      <c r="DI31" s="547"/>
      <c r="DJ31" s="547"/>
      <c r="DK31" s="547"/>
      <c r="DL31" s="547"/>
      <c r="DM31" s="547"/>
      <c r="DN31" s="547"/>
      <c r="DO31" s="547"/>
      <c r="DP31" s="547"/>
      <c r="DQ31" s="547"/>
      <c r="DR31" s="547"/>
      <c r="DS31" s="547"/>
      <c r="DT31" s="547"/>
      <c r="DU31" s="547"/>
      <c r="DV31" s="547"/>
      <c r="DW31" s="547"/>
      <c r="DX31" s="547"/>
      <c r="DY31" s="547"/>
    </row>
    <row r="32" spans="1:240" s="138" customFormat="1" ht="17.100000000000001" customHeight="1">
      <c r="A32" s="81"/>
      <c r="B32" s="81">
        <v>1</v>
      </c>
      <c r="C32" s="81"/>
      <c r="D32" s="552" t="s">
        <v>316</v>
      </c>
      <c r="E32" s="553"/>
      <c r="F32" s="553"/>
      <c r="G32" s="553"/>
      <c r="H32" s="553"/>
      <c r="I32" s="553"/>
      <c r="J32" s="553"/>
      <c r="K32" s="553"/>
      <c r="L32" s="553"/>
      <c r="M32" s="553"/>
      <c r="N32" s="553"/>
      <c r="O32" s="553"/>
      <c r="P32" s="553"/>
      <c r="Q32" s="553"/>
      <c r="R32" s="553"/>
      <c r="S32" s="553"/>
      <c r="T32" s="553"/>
      <c r="U32" s="553"/>
      <c r="V32" s="553"/>
      <c r="W32" s="553"/>
      <c r="X32" s="553"/>
      <c r="Y32" s="553"/>
      <c r="Z32" s="553"/>
      <c r="AA32" s="553"/>
      <c r="AB32" s="553"/>
      <c r="AC32" s="553"/>
      <c r="AD32" s="553"/>
      <c r="AE32" s="553"/>
      <c r="AF32" s="553"/>
      <c r="AG32" s="553"/>
      <c r="AH32" s="553"/>
      <c r="AI32" s="553"/>
      <c r="AJ32" s="553"/>
      <c r="AK32" s="553"/>
      <c r="AL32" s="553"/>
      <c r="AM32" s="553"/>
      <c r="AN32" s="553"/>
      <c r="AO32" s="553"/>
      <c r="AP32" s="553"/>
      <c r="AQ32" s="553"/>
      <c r="AR32" s="553"/>
      <c r="AS32" s="553"/>
      <c r="AT32" s="553"/>
      <c r="AU32" s="553"/>
      <c r="AV32" s="553"/>
      <c r="AW32" s="553"/>
      <c r="AX32" s="553"/>
      <c r="AY32" s="553"/>
      <c r="AZ32" s="553"/>
      <c r="BA32" s="553"/>
      <c r="BB32" s="553"/>
      <c r="BC32" s="553"/>
      <c r="BD32" s="553"/>
      <c r="BE32" s="553"/>
      <c r="BF32" s="553"/>
      <c r="BG32" s="553"/>
      <c r="BH32" s="553"/>
      <c r="BI32" s="553"/>
      <c r="BJ32" s="553"/>
      <c r="BK32" s="553"/>
      <c r="BL32" s="553"/>
      <c r="BM32" s="553"/>
      <c r="BN32" s="553"/>
      <c r="BO32" s="553"/>
      <c r="BP32" s="553"/>
      <c r="BQ32" s="553"/>
      <c r="BR32" s="553"/>
      <c r="BS32" s="553"/>
      <c r="BT32" s="553"/>
      <c r="BU32" s="553"/>
      <c r="BV32" s="553"/>
      <c r="BW32" s="553"/>
      <c r="BX32" s="553"/>
      <c r="BY32" s="553"/>
      <c r="BZ32" s="553"/>
      <c r="CA32" s="553"/>
      <c r="CB32" s="553"/>
      <c r="CC32" s="553"/>
      <c r="CD32" s="553"/>
      <c r="CE32" s="553"/>
      <c r="CF32" s="553"/>
      <c r="CG32" s="553"/>
      <c r="CH32" s="553"/>
      <c r="CI32" s="553"/>
      <c r="CJ32" s="553"/>
      <c r="CK32" s="553"/>
      <c r="CL32" s="553"/>
      <c r="CM32" s="553"/>
      <c r="CN32" s="553"/>
      <c r="CO32" s="553"/>
      <c r="CP32" s="553"/>
      <c r="CQ32" s="553"/>
      <c r="CR32" s="553"/>
      <c r="CS32" s="553"/>
      <c r="CT32" s="553"/>
      <c r="CU32" s="553"/>
      <c r="CV32" s="553"/>
      <c r="CW32" s="553"/>
      <c r="CX32" s="553"/>
      <c r="CY32" s="553"/>
      <c r="CZ32" s="553"/>
      <c r="DA32" s="553"/>
      <c r="DB32" s="553"/>
      <c r="DC32" s="553"/>
      <c r="DD32" s="553"/>
      <c r="DE32" s="553"/>
      <c r="DF32" s="553"/>
      <c r="DG32" s="553"/>
      <c r="DH32" s="553"/>
      <c r="DI32" s="553"/>
      <c r="DJ32" s="553"/>
      <c r="DK32" s="553"/>
      <c r="DL32" s="553"/>
      <c r="DM32" s="553"/>
      <c r="DN32" s="553"/>
      <c r="DO32" s="553"/>
      <c r="DP32" s="553"/>
      <c r="DQ32" s="553"/>
      <c r="DR32" s="553"/>
      <c r="DS32" s="553"/>
      <c r="DT32" s="553"/>
      <c r="DU32" s="553"/>
      <c r="DV32" s="553"/>
      <c r="DW32" s="553"/>
      <c r="DX32" s="553"/>
      <c r="DY32" s="553"/>
    </row>
    <row r="33" spans="1:131" s="138" customFormat="1" ht="17.100000000000001" customHeight="1">
      <c r="A33" s="81"/>
      <c r="B33" s="81">
        <v>1</v>
      </c>
      <c r="C33" s="81"/>
      <c r="D33" s="546" t="s">
        <v>62</v>
      </c>
      <c r="E33" s="547"/>
      <c r="F33" s="547"/>
      <c r="G33" s="547"/>
      <c r="H33" s="547"/>
      <c r="I33" s="547"/>
      <c r="J33" s="547"/>
      <c r="K33" s="547"/>
      <c r="L33" s="547"/>
      <c r="M33" s="547"/>
      <c r="N33" s="547"/>
      <c r="O33" s="547"/>
      <c r="P33" s="547"/>
      <c r="Q33" s="547"/>
      <c r="R33" s="547"/>
      <c r="S33" s="547"/>
      <c r="T33" s="547"/>
      <c r="U33" s="547"/>
      <c r="V33" s="547"/>
      <c r="W33" s="547"/>
      <c r="X33" s="547"/>
      <c r="Y33" s="547"/>
      <c r="Z33" s="547"/>
      <c r="AA33" s="547"/>
      <c r="AB33" s="547"/>
      <c r="AC33" s="547"/>
      <c r="AD33" s="547"/>
      <c r="AE33" s="547"/>
      <c r="AF33" s="547"/>
      <c r="AG33" s="547"/>
      <c r="AH33" s="547"/>
      <c r="AI33" s="547"/>
      <c r="AJ33" s="547"/>
      <c r="AK33" s="547"/>
      <c r="AL33" s="547"/>
      <c r="AM33" s="547"/>
      <c r="AN33" s="547"/>
      <c r="AO33" s="547"/>
      <c r="AP33" s="547"/>
      <c r="AQ33" s="547"/>
      <c r="AR33" s="547"/>
      <c r="AS33" s="547"/>
      <c r="AT33" s="547"/>
      <c r="AU33" s="547"/>
      <c r="AV33" s="547"/>
      <c r="AW33" s="547"/>
      <c r="AX33" s="547"/>
      <c r="AY33" s="547"/>
      <c r="AZ33" s="547"/>
      <c r="BA33" s="547"/>
      <c r="BB33" s="547"/>
      <c r="BC33" s="547"/>
      <c r="BD33" s="547"/>
      <c r="BE33" s="547"/>
      <c r="BF33" s="547"/>
      <c r="BG33" s="547"/>
      <c r="BH33" s="547"/>
      <c r="BI33" s="547"/>
      <c r="BJ33" s="547"/>
      <c r="BK33" s="547"/>
      <c r="BL33" s="547"/>
      <c r="BM33" s="547"/>
      <c r="BN33" s="547"/>
      <c r="BO33" s="547"/>
      <c r="BP33" s="547"/>
      <c r="BQ33" s="547"/>
      <c r="BR33" s="547"/>
      <c r="BS33" s="547"/>
      <c r="BT33" s="547"/>
      <c r="BU33" s="547"/>
      <c r="BV33" s="547"/>
      <c r="BW33" s="547"/>
      <c r="BX33" s="547"/>
      <c r="BY33" s="547"/>
      <c r="BZ33" s="547"/>
      <c r="CA33" s="547"/>
      <c r="CB33" s="547"/>
      <c r="CC33" s="547"/>
      <c r="CD33" s="547"/>
      <c r="CE33" s="547"/>
      <c r="CF33" s="547"/>
      <c r="CG33" s="547"/>
      <c r="CH33" s="547"/>
      <c r="CI33" s="547"/>
      <c r="CJ33" s="547"/>
      <c r="CK33" s="547"/>
      <c r="CL33" s="547"/>
      <c r="CM33" s="547"/>
      <c r="CN33" s="547"/>
      <c r="CO33" s="547"/>
      <c r="CP33" s="547"/>
      <c r="CQ33" s="547"/>
      <c r="CR33" s="547"/>
      <c r="CS33" s="547"/>
      <c r="CT33" s="547"/>
      <c r="CU33" s="547"/>
      <c r="CV33" s="547"/>
      <c r="CW33" s="547"/>
      <c r="CX33" s="547"/>
      <c r="CY33" s="547"/>
      <c r="CZ33" s="547"/>
      <c r="DA33" s="547"/>
      <c r="DB33" s="547"/>
      <c r="DC33" s="547"/>
      <c r="DD33" s="547"/>
      <c r="DE33" s="547"/>
      <c r="DF33" s="547"/>
      <c r="DG33" s="547"/>
      <c r="DH33" s="547"/>
      <c r="DI33" s="547"/>
      <c r="DJ33" s="547"/>
      <c r="DK33" s="547"/>
      <c r="DL33" s="547"/>
      <c r="DM33" s="547"/>
      <c r="DN33" s="547"/>
      <c r="DO33" s="547"/>
      <c r="DP33" s="547"/>
      <c r="DQ33" s="547"/>
      <c r="DR33" s="547"/>
      <c r="DS33" s="547"/>
      <c r="DT33" s="547"/>
      <c r="DU33" s="547"/>
      <c r="DV33" s="547"/>
      <c r="DW33" s="547"/>
      <c r="DX33" s="547"/>
      <c r="DY33" s="547"/>
    </row>
    <row r="34" spans="1:131" s="138" customFormat="1" ht="33.75" customHeight="1">
      <c r="A34" s="81"/>
      <c r="B34" s="81">
        <v>1</v>
      </c>
      <c r="C34" s="81"/>
      <c r="D34" s="142"/>
      <c r="H34" s="551" t="s">
        <v>67</v>
      </c>
      <c r="I34" s="547"/>
      <c r="J34" s="546" t="s">
        <v>82</v>
      </c>
      <c r="K34" s="546"/>
      <c r="L34" s="546"/>
      <c r="M34" s="546"/>
      <c r="N34" s="546"/>
      <c r="O34" s="546"/>
      <c r="P34" s="546"/>
      <c r="Q34" s="546"/>
      <c r="R34" s="546"/>
      <c r="S34" s="546"/>
      <c r="T34" s="546"/>
      <c r="U34" s="546"/>
      <c r="V34" s="546"/>
      <c r="W34" s="546"/>
      <c r="X34" s="546"/>
      <c r="Y34" s="546"/>
      <c r="Z34" s="546"/>
      <c r="AA34" s="546"/>
      <c r="AB34" s="546"/>
      <c r="AC34" s="546"/>
      <c r="AD34" s="546"/>
      <c r="AE34" s="546"/>
      <c r="AF34" s="546"/>
      <c r="AG34" s="546"/>
      <c r="AH34" s="546"/>
      <c r="AI34" s="546"/>
      <c r="AJ34" s="546"/>
      <c r="AK34" s="546"/>
      <c r="AL34" s="546"/>
      <c r="AM34" s="546"/>
      <c r="AN34" s="546"/>
      <c r="AO34" s="546"/>
      <c r="AP34" s="546"/>
      <c r="AQ34" s="546"/>
      <c r="AR34" s="546"/>
      <c r="AS34" s="546"/>
      <c r="AT34" s="546"/>
      <c r="AU34" s="546"/>
      <c r="AV34" s="546"/>
      <c r="AW34" s="546"/>
      <c r="AX34" s="546"/>
      <c r="AY34" s="546"/>
      <c r="AZ34" s="546"/>
      <c r="BA34" s="546"/>
      <c r="BB34" s="546"/>
      <c r="BC34" s="546"/>
      <c r="BD34" s="546"/>
      <c r="BE34" s="546"/>
      <c r="BF34" s="546"/>
      <c r="BG34" s="546"/>
      <c r="BH34" s="546"/>
      <c r="BI34" s="546"/>
      <c r="BJ34" s="546"/>
      <c r="BK34" s="546"/>
      <c r="BL34" s="546"/>
      <c r="BM34" s="546"/>
      <c r="BN34" s="546"/>
      <c r="BO34" s="546"/>
      <c r="BP34" s="546"/>
      <c r="BQ34" s="546"/>
      <c r="BR34" s="546"/>
      <c r="BS34" s="546"/>
      <c r="BT34" s="546"/>
      <c r="BU34" s="546"/>
      <c r="BV34" s="546"/>
      <c r="BW34" s="546"/>
      <c r="BX34" s="546"/>
      <c r="BY34" s="546"/>
      <c r="BZ34" s="546"/>
      <c r="CA34" s="546"/>
      <c r="CB34" s="546"/>
      <c r="CC34" s="546"/>
      <c r="CD34" s="546"/>
      <c r="CE34" s="546"/>
      <c r="CF34" s="546"/>
      <c r="CG34" s="546"/>
      <c r="CH34" s="546"/>
      <c r="CI34" s="546"/>
      <c r="CJ34" s="546"/>
      <c r="CK34" s="546"/>
      <c r="CL34" s="546"/>
      <c r="CM34" s="546"/>
      <c r="CN34" s="546"/>
      <c r="CO34" s="546"/>
      <c r="CP34" s="546"/>
      <c r="CQ34" s="546"/>
      <c r="CR34" s="546"/>
      <c r="CS34" s="546"/>
      <c r="CT34" s="546"/>
      <c r="CU34" s="546"/>
      <c r="CV34" s="546"/>
      <c r="CW34" s="546"/>
      <c r="CX34" s="546"/>
      <c r="CY34" s="546"/>
      <c r="CZ34" s="546"/>
      <c r="DA34" s="546"/>
      <c r="DB34" s="546"/>
      <c r="DC34" s="546"/>
      <c r="DD34" s="546"/>
      <c r="DE34" s="546"/>
      <c r="DF34" s="546"/>
      <c r="DG34" s="546"/>
      <c r="DH34" s="546"/>
      <c r="DI34" s="546"/>
      <c r="DJ34" s="546"/>
      <c r="DK34" s="546"/>
      <c r="DL34" s="546"/>
      <c r="DM34" s="546"/>
      <c r="DN34" s="546"/>
      <c r="DO34" s="546"/>
      <c r="DP34" s="546"/>
      <c r="DQ34" s="546"/>
      <c r="DR34" s="546"/>
      <c r="DS34" s="546"/>
      <c r="DT34" s="546"/>
      <c r="DU34" s="546"/>
      <c r="DV34" s="546"/>
      <c r="DW34" s="546"/>
      <c r="DX34" s="546"/>
      <c r="DY34" s="546"/>
      <c r="EA34" s="142"/>
    </row>
    <row r="35" spans="1:131" s="138" customFormat="1" ht="17.100000000000001" customHeight="1">
      <c r="A35" s="81"/>
      <c r="B35" s="81">
        <v>1</v>
      </c>
      <c r="C35" s="81"/>
      <c r="D35" s="546" t="s">
        <v>63</v>
      </c>
      <c r="E35" s="547"/>
      <c r="F35" s="547"/>
      <c r="G35" s="547"/>
      <c r="H35" s="547"/>
      <c r="I35" s="547"/>
      <c r="J35" s="547"/>
      <c r="K35" s="547"/>
      <c r="L35" s="547"/>
      <c r="M35" s="547"/>
      <c r="N35" s="547"/>
      <c r="O35" s="547"/>
      <c r="P35" s="547"/>
      <c r="Q35" s="547"/>
      <c r="R35" s="547"/>
      <c r="S35" s="547"/>
      <c r="T35" s="547"/>
      <c r="U35" s="547"/>
      <c r="V35" s="547"/>
      <c r="W35" s="547"/>
      <c r="X35" s="547"/>
      <c r="Y35" s="547"/>
      <c r="Z35" s="547"/>
      <c r="AA35" s="547"/>
      <c r="AB35" s="547"/>
      <c r="AC35" s="547"/>
      <c r="AD35" s="547"/>
      <c r="AE35" s="547"/>
      <c r="AF35" s="547"/>
      <c r="AG35" s="547"/>
      <c r="AH35" s="547"/>
      <c r="AI35" s="547"/>
      <c r="AJ35" s="547"/>
      <c r="AK35" s="547"/>
      <c r="AL35" s="547"/>
      <c r="AM35" s="547"/>
      <c r="AN35" s="547"/>
      <c r="AO35" s="547"/>
      <c r="AP35" s="547"/>
      <c r="AQ35" s="547"/>
      <c r="AR35" s="547"/>
      <c r="AS35" s="547"/>
      <c r="AT35" s="547"/>
      <c r="AU35" s="547"/>
      <c r="AV35" s="547"/>
      <c r="AW35" s="547"/>
      <c r="AX35" s="547"/>
      <c r="AY35" s="547"/>
      <c r="AZ35" s="547"/>
      <c r="BA35" s="547"/>
      <c r="BB35" s="547"/>
      <c r="BC35" s="547"/>
      <c r="BD35" s="547"/>
      <c r="BE35" s="547"/>
      <c r="BF35" s="547"/>
      <c r="BG35" s="547"/>
      <c r="BH35" s="547"/>
      <c r="BI35" s="547"/>
      <c r="BJ35" s="547"/>
      <c r="BK35" s="547"/>
      <c r="BL35" s="547"/>
      <c r="BM35" s="547"/>
      <c r="BN35" s="547"/>
      <c r="BO35" s="547"/>
      <c r="BP35" s="547"/>
      <c r="BQ35" s="547"/>
      <c r="BR35" s="547"/>
      <c r="BS35" s="547"/>
      <c r="BT35" s="547"/>
      <c r="BU35" s="547"/>
      <c r="BV35" s="547"/>
      <c r="BW35" s="547"/>
      <c r="BX35" s="547"/>
      <c r="BY35" s="547"/>
      <c r="BZ35" s="547"/>
      <c r="CA35" s="547"/>
      <c r="CB35" s="547"/>
      <c r="CC35" s="547"/>
      <c r="CD35" s="547"/>
      <c r="CE35" s="547"/>
      <c r="CF35" s="547"/>
      <c r="CG35" s="547"/>
      <c r="CH35" s="547"/>
      <c r="CI35" s="547"/>
      <c r="CJ35" s="547"/>
      <c r="CK35" s="547"/>
      <c r="CL35" s="547"/>
      <c r="CM35" s="547"/>
      <c r="CN35" s="547"/>
      <c r="CO35" s="547"/>
      <c r="CP35" s="547"/>
      <c r="CQ35" s="547"/>
      <c r="CR35" s="547"/>
      <c r="CS35" s="547"/>
      <c r="CT35" s="547"/>
      <c r="CU35" s="547"/>
      <c r="CV35" s="547"/>
      <c r="CW35" s="547"/>
      <c r="CX35" s="547"/>
      <c r="CY35" s="547"/>
      <c r="CZ35" s="547"/>
      <c r="DA35" s="547"/>
      <c r="DB35" s="547"/>
      <c r="DC35" s="547"/>
      <c r="DD35" s="547"/>
      <c r="DE35" s="547"/>
      <c r="DF35" s="547"/>
      <c r="DG35" s="547"/>
      <c r="DH35" s="547"/>
      <c r="DI35" s="547"/>
      <c r="DJ35" s="547"/>
      <c r="DK35" s="547"/>
      <c r="DL35" s="547"/>
      <c r="DM35" s="547"/>
      <c r="DN35" s="547"/>
      <c r="DO35" s="547"/>
      <c r="DP35" s="547"/>
      <c r="DQ35" s="547"/>
      <c r="DR35" s="547"/>
      <c r="DS35" s="547"/>
      <c r="DT35" s="547"/>
      <c r="DU35" s="547"/>
      <c r="DV35" s="547"/>
      <c r="DW35" s="547"/>
      <c r="DX35" s="547"/>
      <c r="DY35" s="547"/>
    </row>
    <row r="36" spans="1:131" s="138" customFormat="1" ht="33" customHeight="1">
      <c r="A36" s="81"/>
      <c r="B36" s="81">
        <v>1</v>
      </c>
      <c r="C36" s="81"/>
      <c r="D36" s="142"/>
      <c r="H36" s="551" t="s">
        <v>67</v>
      </c>
      <c r="I36" s="547"/>
      <c r="J36" s="546" t="s">
        <v>83</v>
      </c>
      <c r="K36" s="546"/>
      <c r="L36" s="546"/>
      <c r="M36" s="546"/>
      <c r="N36" s="546"/>
      <c r="O36" s="546"/>
      <c r="P36" s="546"/>
      <c r="Q36" s="546"/>
      <c r="R36" s="546"/>
      <c r="S36" s="546"/>
      <c r="T36" s="546"/>
      <c r="U36" s="546"/>
      <c r="V36" s="546"/>
      <c r="W36" s="546"/>
      <c r="X36" s="546"/>
      <c r="Y36" s="546"/>
      <c r="Z36" s="546"/>
      <c r="AA36" s="546"/>
      <c r="AB36" s="546"/>
      <c r="AC36" s="546"/>
      <c r="AD36" s="546"/>
      <c r="AE36" s="546"/>
      <c r="AF36" s="546"/>
      <c r="AG36" s="546"/>
      <c r="AH36" s="546"/>
      <c r="AI36" s="546"/>
      <c r="AJ36" s="546"/>
      <c r="AK36" s="546"/>
      <c r="AL36" s="546"/>
      <c r="AM36" s="546"/>
      <c r="AN36" s="546"/>
      <c r="AO36" s="546"/>
      <c r="AP36" s="546"/>
      <c r="AQ36" s="546"/>
      <c r="AR36" s="546"/>
      <c r="AS36" s="546"/>
      <c r="AT36" s="546"/>
      <c r="AU36" s="546"/>
      <c r="AV36" s="546"/>
      <c r="AW36" s="546"/>
      <c r="AX36" s="546"/>
      <c r="AY36" s="546"/>
      <c r="AZ36" s="546"/>
      <c r="BA36" s="546"/>
      <c r="BB36" s="546"/>
      <c r="BC36" s="546"/>
      <c r="BD36" s="546"/>
      <c r="BE36" s="546"/>
      <c r="BF36" s="546"/>
      <c r="BG36" s="546"/>
      <c r="BH36" s="546"/>
      <c r="BI36" s="546"/>
      <c r="BJ36" s="546"/>
      <c r="BK36" s="546"/>
      <c r="BL36" s="546"/>
      <c r="BM36" s="546"/>
      <c r="BN36" s="546"/>
      <c r="BO36" s="546"/>
      <c r="BP36" s="546"/>
      <c r="BQ36" s="546"/>
      <c r="BR36" s="546"/>
      <c r="BS36" s="546"/>
      <c r="BT36" s="546"/>
      <c r="BU36" s="546"/>
      <c r="BV36" s="546"/>
      <c r="BW36" s="546"/>
      <c r="BX36" s="546"/>
      <c r="BY36" s="546"/>
      <c r="BZ36" s="546"/>
      <c r="CA36" s="546"/>
      <c r="CB36" s="546"/>
      <c r="CC36" s="546"/>
      <c r="CD36" s="546"/>
      <c r="CE36" s="546"/>
      <c r="CF36" s="546"/>
      <c r="CG36" s="546"/>
      <c r="CH36" s="546"/>
      <c r="CI36" s="546"/>
      <c r="CJ36" s="546"/>
      <c r="CK36" s="546"/>
      <c r="CL36" s="546"/>
      <c r="CM36" s="546"/>
      <c r="CN36" s="546"/>
      <c r="CO36" s="546"/>
      <c r="CP36" s="546"/>
      <c r="CQ36" s="546"/>
      <c r="CR36" s="546"/>
      <c r="CS36" s="546"/>
      <c r="CT36" s="546"/>
      <c r="CU36" s="546"/>
      <c r="CV36" s="546"/>
      <c r="CW36" s="546"/>
      <c r="CX36" s="546"/>
      <c r="CY36" s="546"/>
      <c r="CZ36" s="546"/>
      <c r="DA36" s="546"/>
      <c r="DB36" s="546"/>
      <c r="DC36" s="546"/>
      <c r="DD36" s="546"/>
      <c r="DE36" s="546"/>
      <c r="DF36" s="546"/>
      <c r="DG36" s="546"/>
      <c r="DH36" s="546"/>
      <c r="DI36" s="546"/>
      <c r="DJ36" s="546"/>
      <c r="DK36" s="546"/>
      <c r="DL36" s="546"/>
      <c r="DM36" s="546"/>
      <c r="DN36" s="546"/>
      <c r="DO36" s="546"/>
      <c r="DP36" s="546"/>
      <c r="DQ36" s="546"/>
      <c r="DR36" s="546"/>
      <c r="DS36" s="546"/>
      <c r="DT36" s="546"/>
      <c r="DU36" s="546"/>
      <c r="DV36" s="546"/>
      <c r="DW36" s="546"/>
      <c r="DX36" s="546"/>
      <c r="DY36" s="546"/>
    </row>
    <row r="37" spans="1:131" s="138" customFormat="1" ht="17.100000000000001" customHeight="1">
      <c r="A37" s="81"/>
      <c r="B37" s="81">
        <v>1</v>
      </c>
      <c r="C37" s="81"/>
      <c r="D37" s="546" t="s">
        <v>64</v>
      </c>
      <c r="E37" s="547"/>
      <c r="F37" s="547"/>
      <c r="G37" s="547"/>
      <c r="H37" s="547"/>
      <c r="I37" s="547"/>
      <c r="J37" s="547"/>
      <c r="K37" s="547"/>
      <c r="L37" s="547"/>
      <c r="M37" s="547"/>
      <c r="N37" s="547"/>
      <c r="O37" s="547"/>
      <c r="P37" s="547"/>
      <c r="Q37" s="547"/>
      <c r="R37" s="547"/>
      <c r="S37" s="547"/>
      <c r="T37" s="547"/>
      <c r="U37" s="547"/>
      <c r="V37" s="547"/>
      <c r="W37" s="547"/>
      <c r="X37" s="547"/>
      <c r="Y37" s="547"/>
      <c r="Z37" s="547"/>
      <c r="AA37" s="547"/>
      <c r="AB37" s="547"/>
      <c r="AC37" s="547"/>
      <c r="AD37" s="547"/>
      <c r="AE37" s="547"/>
      <c r="AF37" s="547"/>
      <c r="AG37" s="547"/>
      <c r="AH37" s="547"/>
      <c r="AI37" s="547"/>
      <c r="AJ37" s="547"/>
      <c r="AK37" s="547"/>
      <c r="AL37" s="547"/>
      <c r="AM37" s="547"/>
      <c r="AN37" s="547"/>
      <c r="AO37" s="547"/>
      <c r="AP37" s="547"/>
      <c r="AQ37" s="547"/>
      <c r="AR37" s="547"/>
      <c r="AS37" s="547"/>
      <c r="AT37" s="547"/>
      <c r="AU37" s="547"/>
      <c r="AV37" s="547"/>
      <c r="AW37" s="547"/>
      <c r="AX37" s="547"/>
      <c r="AY37" s="547"/>
      <c r="AZ37" s="547"/>
      <c r="BA37" s="547"/>
      <c r="BB37" s="547"/>
      <c r="BC37" s="547"/>
      <c r="BD37" s="547"/>
      <c r="BE37" s="547"/>
      <c r="BF37" s="547"/>
      <c r="BG37" s="547"/>
      <c r="BH37" s="547"/>
      <c r="BI37" s="547"/>
      <c r="BJ37" s="547"/>
      <c r="BK37" s="547"/>
      <c r="BL37" s="547"/>
      <c r="BM37" s="547"/>
      <c r="BN37" s="547"/>
      <c r="BO37" s="547"/>
      <c r="BP37" s="547"/>
      <c r="BQ37" s="547"/>
      <c r="BR37" s="547"/>
      <c r="BS37" s="547"/>
      <c r="BT37" s="547"/>
      <c r="BU37" s="547"/>
      <c r="BV37" s="547"/>
      <c r="BW37" s="547"/>
      <c r="BX37" s="547"/>
      <c r="BY37" s="547"/>
      <c r="BZ37" s="547"/>
      <c r="CA37" s="547"/>
      <c r="CB37" s="547"/>
      <c r="CC37" s="547"/>
      <c r="CD37" s="547"/>
      <c r="CE37" s="547"/>
      <c r="CF37" s="547"/>
      <c r="CG37" s="547"/>
      <c r="CH37" s="547"/>
      <c r="CI37" s="547"/>
      <c r="CJ37" s="547"/>
      <c r="CK37" s="547"/>
      <c r="CL37" s="547"/>
      <c r="CM37" s="547"/>
      <c r="CN37" s="547"/>
      <c r="CO37" s="547"/>
      <c r="CP37" s="547"/>
      <c r="CQ37" s="547"/>
      <c r="CR37" s="547"/>
      <c r="CS37" s="547"/>
      <c r="CT37" s="547"/>
      <c r="CU37" s="547"/>
      <c r="CV37" s="547"/>
      <c r="CW37" s="547"/>
      <c r="CX37" s="547"/>
      <c r="CY37" s="547"/>
      <c r="CZ37" s="547"/>
      <c r="DA37" s="547"/>
      <c r="DB37" s="547"/>
      <c r="DC37" s="547"/>
      <c r="DD37" s="547"/>
      <c r="DE37" s="547"/>
      <c r="DF37" s="547"/>
      <c r="DG37" s="547"/>
      <c r="DH37" s="547"/>
      <c r="DI37" s="547"/>
      <c r="DJ37" s="547"/>
      <c r="DK37" s="547"/>
      <c r="DL37" s="547"/>
      <c r="DM37" s="547"/>
      <c r="DN37" s="547"/>
      <c r="DO37" s="547"/>
      <c r="DP37" s="547"/>
      <c r="DQ37" s="547"/>
      <c r="DR37" s="547"/>
      <c r="DS37" s="547"/>
      <c r="DT37" s="547"/>
      <c r="DU37" s="547"/>
      <c r="DV37" s="547"/>
      <c r="DW37" s="547"/>
      <c r="DX37" s="547"/>
      <c r="DY37" s="547"/>
    </row>
    <row r="38" spans="1:131" s="138" customFormat="1" ht="30.75" customHeight="1">
      <c r="A38" s="81"/>
      <c r="B38" s="81">
        <v>1</v>
      </c>
      <c r="C38" s="81"/>
      <c r="D38" s="142"/>
      <c r="H38" s="551" t="s">
        <v>67</v>
      </c>
      <c r="I38" s="547"/>
      <c r="J38" s="546" t="s">
        <v>84</v>
      </c>
      <c r="K38" s="546"/>
      <c r="L38" s="546"/>
      <c r="M38" s="546"/>
      <c r="N38" s="546"/>
      <c r="O38" s="546"/>
      <c r="P38" s="546"/>
      <c r="Q38" s="546"/>
      <c r="R38" s="546"/>
      <c r="S38" s="546"/>
      <c r="T38" s="546"/>
      <c r="U38" s="546"/>
      <c r="V38" s="546"/>
      <c r="W38" s="546"/>
      <c r="X38" s="546"/>
      <c r="Y38" s="546"/>
      <c r="Z38" s="546"/>
      <c r="AA38" s="546"/>
      <c r="AB38" s="546"/>
      <c r="AC38" s="546"/>
      <c r="AD38" s="546"/>
      <c r="AE38" s="546"/>
      <c r="AF38" s="546"/>
      <c r="AG38" s="546"/>
      <c r="AH38" s="546"/>
      <c r="AI38" s="546"/>
      <c r="AJ38" s="546"/>
      <c r="AK38" s="546"/>
      <c r="AL38" s="546"/>
      <c r="AM38" s="546"/>
      <c r="AN38" s="546"/>
      <c r="AO38" s="546"/>
      <c r="AP38" s="546"/>
      <c r="AQ38" s="546"/>
      <c r="AR38" s="546"/>
      <c r="AS38" s="546"/>
      <c r="AT38" s="546"/>
      <c r="AU38" s="546"/>
      <c r="AV38" s="546"/>
      <c r="AW38" s="546"/>
      <c r="AX38" s="546"/>
      <c r="AY38" s="546"/>
      <c r="AZ38" s="546"/>
      <c r="BA38" s="546"/>
      <c r="BB38" s="546"/>
      <c r="BC38" s="546"/>
      <c r="BD38" s="546"/>
      <c r="BE38" s="546"/>
      <c r="BF38" s="546"/>
      <c r="BG38" s="546"/>
      <c r="BH38" s="546"/>
      <c r="BI38" s="546"/>
      <c r="BJ38" s="546"/>
      <c r="BK38" s="546"/>
      <c r="BL38" s="546"/>
      <c r="BM38" s="546"/>
      <c r="BN38" s="546"/>
      <c r="BO38" s="546"/>
      <c r="BP38" s="546"/>
      <c r="BQ38" s="546"/>
      <c r="BR38" s="546"/>
      <c r="BS38" s="546"/>
      <c r="BT38" s="546"/>
      <c r="BU38" s="546"/>
      <c r="BV38" s="546"/>
      <c r="BW38" s="546"/>
      <c r="BX38" s="546"/>
      <c r="BY38" s="546"/>
      <c r="BZ38" s="546"/>
      <c r="CA38" s="546"/>
      <c r="CB38" s="546"/>
      <c r="CC38" s="546"/>
      <c r="CD38" s="546"/>
      <c r="CE38" s="546"/>
      <c r="CF38" s="546"/>
      <c r="CG38" s="546"/>
      <c r="CH38" s="546"/>
      <c r="CI38" s="546"/>
      <c r="CJ38" s="546"/>
      <c r="CK38" s="546"/>
      <c r="CL38" s="546"/>
      <c r="CM38" s="546"/>
      <c r="CN38" s="546"/>
      <c r="CO38" s="546"/>
      <c r="CP38" s="546"/>
      <c r="CQ38" s="546"/>
      <c r="CR38" s="546"/>
      <c r="CS38" s="546"/>
      <c r="CT38" s="546"/>
      <c r="CU38" s="546"/>
      <c r="CV38" s="546"/>
      <c r="CW38" s="546"/>
      <c r="CX38" s="546"/>
      <c r="CY38" s="546"/>
      <c r="CZ38" s="546"/>
      <c r="DA38" s="546"/>
      <c r="DB38" s="546"/>
      <c r="DC38" s="546"/>
      <c r="DD38" s="546"/>
      <c r="DE38" s="546"/>
      <c r="DF38" s="546"/>
      <c r="DG38" s="546"/>
      <c r="DH38" s="546"/>
      <c r="DI38" s="546"/>
      <c r="DJ38" s="546"/>
      <c r="DK38" s="546"/>
      <c r="DL38" s="546"/>
      <c r="DM38" s="546"/>
      <c r="DN38" s="546"/>
      <c r="DO38" s="546"/>
      <c r="DP38" s="546"/>
      <c r="DQ38" s="546"/>
      <c r="DR38" s="546"/>
      <c r="DS38" s="546"/>
      <c r="DT38" s="546"/>
      <c r="DU38" s="546"/>
      <c r="DV38" s="546"/>
      <c r="DW38" s="546"/>
      <c r="DX38" s="546"/>
      <c r="DY38" s="546"/>
    </row>
    <row r="39" spans="1:131" s="138" customFormat="1" ht="17.100000000000001" customHeight="1">
      <c r="A39" s="81"/>
      <c r="B39" s="81">
        <v>1</v>
      </c>
      <c r="C39" s="81"/>
      <c r="D39" s="546" t="s">
        <v>65</v>
      </c>
      <c r="E39" s="547"/>
      <c r="F39" s="547"/>
      <c r="G39" s="547"/>
      <c r="H39" s="547"/>
      <c r="I39" s="547"/>
      <c r="J39" s="547"/>
      <c r="K39" s="547"/>
      <c r="L39" s="547"/>
      <c r="M39" s="547"/>
      <c r="N39" s="547"/>
      <c r="O39" s="547"/>
      <c r="P39" s="547"/>
      <c r="Q39" s="547"/>
      <c r="R39" s="547"/>
      <c r="S39" s="547"/>
      <c r="T39" s="547"/>
      <c r="U39" s="547"/>
      <c r="V39" s="547"/>
      <c r="W39" s="547"/>
      <c r="X39" s="547"/>
      <c r="Y39" s="547"/>
      <c r="Z39" s="547"/>
      <c r="AA39" s="547"/>
      <c r="AB39" s="547"/>
      <c r="AC39" s="547"/>
      <c r="AD39" s="547"/>
      <c r="AE39" s="547"/>
      <c r="AF39" s="547"/>
      <c r="AG39" s="547"/>
      <c r="AH39" s="547"/>
      <c r="AI39" s="547"/>
      <c r="AJ39" s="547"/>
      <c r="AK39" s="547"/>
      <c r="AL39" s="547"/>
      <c r="AM39" s="547"/>
      <c r="AN39" s="547"/>
      <c r="AO39" s="547"/>
      <c r="AP39" s="547"/>
      <c r="AQ39" s="547"/>
      <c r="AR39" s="547"/>
      <c r="AS39" s="547"/>
      <c r="AT39" s="547"/>
      <c r="AU39" s="547"/>
      <c r="AV39" s="547"/>
      <c r="AW39" s="547"/>
      <c r="AX39" s="547"/>
      <c r="AY39" s="547"/>
      <c r="AZ39" s="547"/>
      <c r="BA39" s="547"/>
      <c r="BB39" s="547"/>
      <c r="BC39" s="547"/>
      <c r="BD39" s="547"/>
      <c r="BE39" s="547"/>
      <c r="BF39" s="547"/>
      <c r="BG39" s="547"/>
      <c r="BH39" s="547"/>
      <c r="BI39" s="547"/>
      <c r="BJ39" s="547"/>
      <c r="BK39" s="547"/>
      <c r="BL39" s="547"/>
      <c r="BM39" s="547"/>
      <c r="BN39" s="547"/>
      <c r="BO39" s="547"/>
      <c r="BP39" s="547"/>
      <c r="BQ39" s="547"/>
      <c r="BR39" s="547"/>
      <c r="BS39" s="547"/>
      <c r="BT39" s="547"/>
      <c r="BU39" s="547"/>
      <c r="BV39" s="547"/>
      <c r="BW39" s="547"/>
      <c r="BX39" s="547"/>
      <c r="BY39" s="547"/>
      <c r="BZ39" s="547"/>
      <c r="CA39" s="547"/>
      <c r="CB39" s="547"/>
      <c r="CC39" s="547"/>
      <c r="CD39" s="547"/>
      <c r="CE39" s="547"/>
      <c r="CF39" s="547"/>
      <c r="CG39" s="547"/>
      <c r="CH39" s="547"/>
      <c r="CI39" s="547"/>
      <c r="CJ39" s="547"/>
      <c r="CK39" s="547"/>
      <c r="CL39" s="547"/>
      <c r="CM39" s="547"/>
      <c r="CN39" s="547"/>
      <c r="CO39" s="547"/>
      <c r="CP39" s="547"/>
      <c r="CQ39" s="547"/>
      <c r="CR39" s="547"/>
      <c r="CS39" s="547"/>
      <c r="CT39" s="547"/>
      <c r="CU39" s="547"/>
      <c r="CV39" s="547"/>
      <c r="CW39" s="547"/>
      <c r="CX39" s="547"/>
      <c r="CY39" s="547"/>
      <c r="CZ39" s="547"/>
      <c r="DA39" s="547"/>
      <c r="DB39" s="547"/>
      <c r="DC39" s="547"/>
      <c r="DD39" s="547"/>
      <c r="DE39" s="547"/>
      <c r="DF39" s="547"/>
      <c r="DG39" s="547"/>
      <c r="DH39" s="547"/>
      <c r="DI39" s="547"/>
      <c r="DJ39" s="547"/>
      <c r="DK39" s="547"/>
      <c r="DL39" s="547"/>
      <c r="DM39" s="547"/>
      <c r="DN39" s="547"/>
      <c r="DO39" s="547"/>
      <c r="DP39" s="547"/>
      <c r="DQ39" s="547"/>
      <c r="DR39" s="547"/>
      <c r="DS39" s="547"/>
      <c r="DT39" s="547"/>
      <c r="DU39" s="547"/>
      <c r="DV39" s="547"/>
      <c r="DW39" s="547"/>
      <c r="DX39" s="547"/>
      <c r="DY39" s="547"/>
    </row>
    <row r="40" spans="1:131" s="138" customFormat="1" ht="17.100000000000001" customHeight="1">
      <c r="A40" s="81"/>
      <c r="B40" s="81">
        <v>1</v>
      </c>
      <c r="C40" s="81"/>
      <c r="D40" s="546" t="s">
        <v>85</v>
      </c>
      <c r="E40" s="547"/>
      <c r="F40" s="547"/>
      <c r="G40" s="547"/>
      <c r="H40" s="547"/>
      <c r="I40" s="547"/>
      <c r="J40" s="547"/>
      <c r="K40" s="547"/>
      <c r="L40" s="547"/>
      <c r="M40" s="547"/>
      <c r="N40" s="547"/>
      <c r="O40" s="547"/>
      <c r="P40" s="547"/>
      <c r="Q40" s="547"/>
      <c r="R40" s="547"/>
      <c r="S40" s="547"/>
      <c r="T40" s="547"/>
      <c r="U40" s="547"/>
      <c r="V40" s="547"/>
      <c r="W40" s="547"/>
      <c r="X40" s="547"/>
      <c r="Y40" s="547"/>
      <c r="Z40" s="547"/>
      <c r="AA40" s="547"/>
      <c r="AB40" s="547"/>
      <c r="AC40" s="547"/>
      <c r="AD40" s="547"/>
      <c r="AE40" s="547"/>
      <c r="AF40" s="547"/>
      <c r="AG40" s="547"/>
      <c r="AH40" s="547"/>
      <c r="AI40" s="547"/>
      <c r="AJ40" s="547"/>
      <c r="AK40" s="547"/>
      <c r="AL40" s="547"/>
      <c r="AM40" s="547"/>
      <c r="AN40" s="547"/>
      <c r="AO40" s="547"/>
      <c r="AP40" s="547"/>
      <c r="AQ40" s="547"/>
      <c r="AR40" s="547"/>
      <c r="AS40" s="547"/>
      <c r="AT40" s="547"/>
      <c r="AU40" s="547"/>
      <c r="AV40" s="547"/>
      <c r="AW40" s="547"/>
      <c r="AX40" s="547"/>
      <c r="AY40" s="547"/>
      <c r="AZ40" s="547"/>
      <c r="BA40" s="547"/>
      <c r="BB40" s="547"/>
      <c r="BC40" s="547"/>
      <c r="BD40" s="547"/>
      <c r="BE40" s="547"/>
      <c r="BF40" s="547"/>
      <c r="BG40" s="547"/>
      <c r="BH40" s="547"/>
      <c r="BI40" s="547"/>
      <c r="BJ40" s="547"/>
      <c r="BK40" s="547"/>
      <c r="BL40" s="547"/>
      <c r="BM40" s="547"/>
      <c r="BN40" s="547"/>
      <c r="BO40" s="547"/>
      <c r="BP40" s="547"/>
      <c r="BQ40" s="547"/>
      <c r="BR40" s="547"/>
      <c r="BS40" s="547"/>
      <c r="BT40" s="547"/>
      <c r="BU40" s="547"/>
      <c r="BV40" s="547"/>
      <c r="BW40" s="547"/>
      <c r="BX40" s="547"/>
      <c r="BY40" s="547"/>
      <c r="BZ40" s="547"/>
      <c r="CA40" s="547"/>
      <c r="CB40" s="547"/>
      <c r="CC40" s="547"/>
      <c r="CD40" s="547"/>
      <c r="CE40" s="547"/>
      <c r="CF40" s="547"/>
      <c r="CG40" s="547"/>
      <c r="CH40" s="547"/>
      <c r="CI40" s="547"/>
      <c r="CJ40" s="547"/>
      <c r="CK40" s="547"/>
      <c r="CL40" s="547"/>
      <c r="CM40" s="547"/>
      <c r="CN40" s="547"/>
      <c r="CO40" s="547"/>
      <c r="CP40" s="547"/>
      <c r="CQ40" s="547"/>
      <c r="CR40" s="547"/>
      <c r="CS40" s="547"/>
      <c r="CT40" s="547"/>
      <c r="CU40" s="547"/>
      <c r="CV40" s="547"/>
      <c r="CW40" s="547"/>
      <c r="CX40" s="547"/>
      <c r="CY40" s="547"/>
      <c r="CZ40" s="547"/>
      <c r="DA40" s="547"/>
      <c r="DB40" s="547"/>
      <c r="DC40" s="547"/>
      <c r="DD40" s="547"/>
      <c r="DE40" s="547"/>
      <c r="DF40" s="547"/>
      <c r="DG40" s="547"/>
      <c r="DH40" s="547"/>
      <c r="DI40" s="547"/>
      <c r="DJ40" s="547"/>
      <c r="DK40" s="547"/>
      <c r="DL40" s="547"/>
      <c r="DM40" s="547"/>
      <c r="DN40" s="547"/>
      <c r="DO40" s="547"/>
      <c r="DP40" s="547"/>
      <c r="DQ40" s="547"/>
      <c r="DR40" s="547"/>
      <c r="DS40" s="547"/>
      <c r="DT40" s="547"/>
      <c r="DU40" s="547"/>
      <c r="DV40" s="547"/>
      <c r="DW40" s="547"/>
      <c r="DX40" s="547"/>
      <c r="DY40" s="547"/>
    </row>
    <row r="41" spans="1:131" s="138" customFormat="1" ht="23.25" customHeight="1">
      <c r="A41" s="81"/>
      <c r="B41" s="81">
        <v>1</v>
      </c>
      <c r="C41" s="81"/>
      <c r="D41" s="546" t="s">
        <v>124</v>
      </c>
      <c r="E41" s="546"/>
      <c r="F41" s="546"/>
      <c r="G41" s="546"/>
      <c r="H41" s="546"/>
      <c r="I41" s="546"/>
      <c r="J41" s="546"/>
      <c r="K41" s="546"/>
      <c r="L41" s="546"/>
      <c r="M41" s="546"/>
      <c r="N41" s="546"/>
      <c r="O41" s="546"/>
      <c r="P41" s="546"/>
      <c r="Q41" s="546"/>
      <c r="R41" s="546"/>
      <c r="S41" s="546"/>
      <c r="T41" s="546"/>
      <c r="U41" s="546"/>
      <c r="V41" s="546"/>
      <c r="W41" s="546"/>
      <c r="X41" s="546"/>
      <c r="Y41" s="546"/>
      <c r="Z41" s="546"/>
      <c r="AA41" s="546"/>
      <c r="AB41" s="546"/>
      <c r="AC41" s="546"/>
      <c r="AD41" s="546"/>
      <c r="AE41" s="546"/>
      <c r="AF41" s="546"/>
      <c r="AG41" s="546"/>
      <c r="AH41" s="546"/>
      <c r="AI41" s="546"/>
      <c r="AJ41" s="546"/>
      <c r="AK41" s="546"/>
      <c r="AL41" s="546"/>
      <c r="AM41" s="546"/>
      <c r="AN41" s="546"/>
      <c r="AO41" s="546"/>
      <c r="AP41" s="546"/>
      <c r="AQ41" s="546"/>
      <c r="AR41" s="546"/>
      <c r="AS41" s="546"/>
      <c r="AT41" s="546"/>
      <c r="AU41" s="546"/>
      <c r="AV41" s="546"/>
      <c r="AW41" s="546"/>
      <c r="AX41" s="546"/>
      <c r="AY41" s="546"/>
      <c r="AZ41" s="546"/>
      <c r="BA41" s="546"/>
      <c r="BB41" s="546"/>
      <c r="BC41" s="546"/>
      <c r="BD41" s="546"/>
      <c r="BE41" s="546"/>
      <c r="BF41" s="546"/>
      <c r="BG41" s="546"/>
      <c r="BH41" s="546"/>
      <c r="BI41" s="546"/>
      <c r="BJ41" s="546"/>
      <c r="BK41" s="546"/>
      <c r="BL41" s="546"/>
      <c r="BM41" s="546"/>
      <c r="BN41" s="546"/>
      <c r="BO41" s="546"/>
      <c r="BP41" s="546"/>
      <c r="BQ41" s="546"/>
      <c r="BR41" s="546"/>
      <c r="BS41" s="546"/>
      <c r="BT41" s="546"/>
      <c r="BU41" s="546"/>
      <c r="BV41" s="546"/>
      <c r="BW41" s="546"/>
      <c r="BX41" s="546"/>
      <c r="BY41" s="546"/>
      <c r="BZ41" s="546"/>
      <c r="CA41" s="546"/>
      <c r="CB41" s="546"/>
      <c r="CC41" s="546"/>
      <c r="CD41" s="546"/>
      <c r="CE41" s="546"/>
      <c r="CF41" s="546"/>
      <c r="CG41" s="546"/>
      <c r="CH41" s="546"/>
      <c r="CI41" s="546"/>
      <c r="CJ41" s="546"/>
      <c r="CK41" s="546"/>
      <c r="CL41" s="546"/>
      <c r="CM41" s="546"/>
      <c r="CN41" s="546"/>
      <c r="CO41" s="546"/>
      <c r="CP41" s="546"/>
      <c r="CQ41" s="546"/>
      <c r="CR41" s="546"/>
      <c r="CS41" s="546"/>
      <c r="CT41" s="546"/>
      <c r="CU41" s="546"/>
      <c r="CV41" s="546"/>
      <c r="CW41" s="546"/>
      <c r="CX41" s="546"/>
      <c r="CY41" s="546"/>
      <c r="CZ41" s="546"/>
      <c r="DA41" s="546"/>
      <c r="DB41" s="546"/>
      <c r="DC41" s="546"/>
      <c r="DD41" s="546"/>
      <c r="DE41" s="546"/>
      <c r="DF41" s="546"/>
      <c r="DG41" s="546"/>
      <c r="DH41" s="546"/>
      <c r="DI41" s="546"/>
      <c r="DJ41" s="546"/>
      <c r="DK41" s="546"/>
      <c r="DL41" s="546"/>
      <c r="DM41" s="546"/>
      <c r="DN41" s="546"/>
      <c r="DO41" s="546"/>
      <c r="DP41" s="546"/>
      <c r="DQ41" s="546"/>
      <c r="DR41" s="546"/>
      <c r="DS41" s="546"/>
      <c r="DT41" s="546"/>
      <c r="DU41" s="546"/>
      <c r="DV41" s="546"/>
      <c r="DW41" s="546"/>
      <c r="DX41" s="546"/>
      <c r="DY41" s="546"/>
    </row>
    <row r="42" spans="1:131" s="138" customFormat="1" ht="17.100000000000001" customHeight="1">
      <c r="A42" s="81"/>
      <c r="B42" s="81">
        <v>1</v>
      </c>
      <c r="C42" s="81"/>
      <c r="D42" s="546" t="s">
        <v>86</v>
      </c>
      <c r="E42" s="547"/>
      <c r="F42" s="547"/>
      <c r="G42" s="547"/>
      <c r="H42" s="547"/>
      <c r="I42" s="547"/>
      <c r="J42" s="547"/>
      <c r="K42" s="547"/>
      <c r="L42" s="547"/>
      <c r="M42" s="547"/>
      <c r="N42" s="547"/>
      <c r="O42" s="547"/>
      <c r="P42" s="547"/>
      <c r="Q42" s="547"/>
      <c r="R42" s="547"/>
      <c r="S42" s="547"/>
      <c r="T42" s="547"/>
      <c r="U42" s="547"/>
      <c r="V42" s="547"/>
      <c r="W42" s="547"/>
      <c r="X42" s="547"/>
      <c r="Y42" s="547"/>
      <c r="Z42" s="547"/>
      <c r="AA42" s="547"/>
      <c r="AB42" s="547"/>
      <c r="AC42" s="547"/>
      <c r="AD42" s="547"/>
      <c r="AE42" s="547"/>
      <c r="AF42" s="547"/>
      <c r="AG42" s="547"/>
      <c r="AH42" s="547"/>
      <c r="AI42" s="547"/>
      <c r="AJ42" s="547"/>
      <c r="AK42" s="547"/>
      <c r="AL42" s="547"/>
      <c r="AM42" s="547"/>
      <c r="AN42" s="547"/>
      <c r="AO42" s="547"/>
      <c r="AP42" s="547"/>
      <c r="AQ42" s="547"/>
      <c r="AR42" s="547"/>
      <c r="AS42" s="547"/>
      <c r="AT42" s="547"/>
      <c r="AU42" s="547"/>
      <c r="AV42" s="547"/>
      <c r="AW42" s="547"/>
      <c r="AX42" s="547"/>
      <c r="AY42" s="547"/>
      <c r="AZ42" s="547"/>
      <c r="BA42" s="547"/>
      <c r="BB42" s="547"/>
      <c r="BC42" s="547"/>
      <c r="BD42" s="547"/>
      <c r="BE42" s="547"/>
      <c r="BF42" s="547"/>
      <c r="BG42" s="547"/>
      <c r="BH42" s="547"/>
      <c r="BI42" s="547"/>
      <c r="BJ42" s="547"/>
      <c r="BK42" s="547"/>
      <c r="BL42" s="547"/>
      <c r="BM42" s="547"/>
      <c r="BN42" s="547"/>
      <c r="BO42" s="547"/>
      <c r="BP42" s="547"/>
      <c r="BQ42" s="547"/>
      <c r="BR42" s="547"/>
      <c r="BS42" s="547"/>
      <c r="BT42" s="547"/>
      <c r="BU42" s="547"/>
      <c r="BV42" s="547"/>
      <c r="BW42" s="547"/>
      <c r="BX42" s="547"/>
      <c r="BY42" s="547"/>
      <c r="BZ42" s="547"/>
      <c r="CA42" s="547"/>
      <c r="CB42" s="547"/>
      <c r="CC42" s="547"/>
      <c r="CD42" s="547"/>
      <c r="CE42" s="547"/>
      <c r="CF42" s="547"/>
      <c r="CG42" s="547"/>
      <c r="CH42" s="547"/>
      <c r="CI42" s="547"/>
      <c r="CJ42" s="547"/>
      <c r="CK42" s="547"/>
      <c r="CL42" s="547"/>
      <c r="CM42" s="547"/>
      <c r="CN42" s="547"/>
      <c r="CO42" s="547"/>
      <c r="CP42" s="547"/>
      <c r="CQ42" s="547"/>
      <c r="CR42" s="547"/>
      <c r="CS42" s="547"/>
      <c r="CT42" s="547"/>
      <c r="CU42" s="547"/>
      <c r="CV42" s="547"/>
      <c r="CW42" s="547"/>
      <c r="CX42" s="547"/>
      <c r="CY42" s="547"/>
      <c r="CZ42" s="547"/>
      <c r="DA42" s="547"/>
      <c r="DB42" s="547"/>
      <c r="DC42" s="547"/>
      <c r="DD42" s="547"/>
      <c r="DE42" s="547"/>
      <c r="DF42" s="547"/>
      <c r="DG42" s="547"/>
      <c r="DH42" s="547"/>
      <c r="DI42" s="547"/>
      <c r="DJ42" s="547"/>
      <c r="DK42" s="547"/>
      <c r="DL42" s="547"/>
      <c r="DM42" s="547"/>
      <c r="DN42" s="547"/>
      <c r="DO42" s="547"/>
      <c r="DP42" s="547"/>
      <c r="DQ42" s="547"/>
      <c r="DR42" s="547"/>
      <c r="DS42" s="547"/>
      <c r="DT42" s="547"/>
      <c r="DU42" s="547"/>
      <c r="DV42" s="547"/>
      <c r="DW42" s="547"/>
      <c r="DX42" s="547"/>
      <c r="DY42" s="547"/>
    </row>
    <row r="43" spans="1:131" s="138" customFormat="1" ht="17.100000000000001" customHeight="1">
      <c r="A43" s="81"/>
      <c r="B43" s="81">
        <v>1</v>
      </c>
      <c r="C43" s="81"/>
      <c r="D43" s="547"/>
      <c r="E43" s="547"/>
      <c r="F43" s="547"/>
      <c r="G43" s="547"/>
      <c r="H43" s="547"/>
      <c r="I43" s="547"/>
      <c r="J43" s="547"/>
      <c r="K43" s="547"/>
      <c r="L43" s="547"/>
      <c r="M43" s="547"/>
      <c r="N43" s="547"/>
      <c r="O43" s="547"/>
      <c r="P43" s="547"/>
      <c r="Q43" s="547"/>
      <c r="R43" s="547"/>
      <c r="S43" s="547"/>
      <c r="T43" s="547"/>
      <c r="U43" s="547"/>
      <c r="V43" s="547"/>
      <c r="W43" s="547"/>
      <c r="X43" s="547"/>
      <c r="Y43" s="547"/>
      <c r="Z43" s="547"/>
      <c r="AA43" s="547"/>
      <c r="AB43" s="547"/>
      <c r="AC43" s="547"/>
      <c r="AD43" s="547"/>
      <c r="AE43" s="547"/>
      <c r="AF43" s="547"/>
      <c r="AG43" s="547"/>
      <c r="AH43" s="547"/>
      <c r="AI43" s="547"/>
      <c r="AJ43" s="547"/>
      <c r="AK43" s="547"/>
      <c r="AL43" s="547"/>
      <c r="AM43" s="547"/>
      <c r="AN43" s="547"/>
      <c r="AO43" s="547"/>
      <c r="AP43" s="547"/>
      <c r="AQ43" s="547"/>
      <c r="AR43" s="547"/>
      <c r="AS43" s="547"/>
      <c r="AT43" s="547"/>
      <c r="AU43" s="547"/>
      <c r="AV43" s="547"/>
      <c r="AW43" s="547"/>
      <c r="AX43" s="547"/>
      <c r="AY43" s="547"/>
      <c r="AZ43" s="547"/>
      <c r="BA43" s="547"/>
      <c r="BB43" s="547"/>
      <c r="BC43" s="547"/>
      <c r="BD43" s="547"/>
      <c r="BE43" s="547"/>
      <c r="BF43" s="547"/>
      <c r="BG43" s="547"/>
      <c r="BH43" s="547"/>
      <c r="BI43" s="547"/>
      <c r="BJ43" s="547"/>
      <c r="BK43" s="547"/>
      <c r="BL43" s="547"/>
      <c r="BM43" s="547"/>
      <c r="BN43" s="547"/>
      <c r="BO43" s="547"/>
      <c r="BP43" s="547"/>
      <c r="BQ43" s="547"/>
      <c r="BR43" s="547"/>
      <c r="BS43" s="547"/>
      <c r="BT43" s="547"/>
      <c r="BU43" s="547"/>
      <c r="BV43" s="547"/>
      <c r="BW43" s="547"/>
      <c r="BX43" s="547"/>
      <c r="BY43" s="547"/>
      <c r="BZ43" s="547"/>
      <c r="CA43" s="547"/>
      <c r="CB43" s="547"/>
      <c r="CC43" s="547"/>
      <c r="CD43" s="547"/>
      <c r="CE43" s="547"/>
      <c r="CF43" s="547"/>
      <c r="CG43" s="547"/>
      <c r="CH43" s="547"/>
      <c r="CI43" s="547"/>
      <c r="CJ43" s="547"/>
      <c r="CK43" s="547"/>
      <c r="CL43" s="547"/>
      <c r="CM43" s="547"/>
      <c r="CN43" s="547"/>
      <c r="CO43" s="547"/>
      <c r="CP43" s="547"/>
      <c r="CQ43" s="547"/>
      <c r="CR43" s="547"/>
      <c r="CS43" s="547"/>
      <c r="CT43" s="547"/>
      <c r="CU43" s="547"/>
      <c r="CV43" s="547"/>
      <c r="CW43" s="547"/>
      <c r="CX43" s="547"/>
      <c r="CY43" s="547"/>
      <c r="CZ43" s="547"/>
      <c r="DA43" s="547"/>
      <c r="DB43" s="547"/>
      <c r="DC43" s="547"/>
      <c r="DD43" s="547"/>
      <c r="DE43" s="547"/>
      <c r="DF43" s="547"/>
      <c r="DG43" s="547"/>
      <c r="DH43" s="547"/>
      <c r="DI43" s="547"/>
      <c r="DJ43" s="547"/>
      <c r="DK43" s="547"/>
      <c r="DL43" s="547"/>
      <c r="DM43" s="547"/>
      <c r="DN43" s="547"/>
      <c r="DO43" s="547"/>
      <c r="DP43" s="547"/>
      <c r="DQ43" s="547"/>
      <c r="DR43" s="547"/>
      <c r="DS43" s="547"/>
      <c r="DT43" s="547"/>
      <c r="DU43" s="547"/>
      <c r="DV43" s="547"/>
      <c r="DW43" s="547"/>
      <c r="DX43" s="547"/>
      <c r="DY43" s="547"/>
    </row>
    <row r="44" spans="1:131" s="138" customFormat="1" ht="17.100000000000001" customHeight="1">
      <c r="A44" s="81"/>
      <c r="B44" s="81">
        <v>1</v>
      </c>
      <c r="C44" s="81"/>
      <c r="D44" s="546" t="s">
        <v>125</v>
      </c>
      <c r="E44" s="547"/>
      <c r="F44" s="547"/>
      <c r="G44" s="547"/>
      <c r="H44" s="547"/>
      <c r="I44" s="547"/>
      <c r="J44" s="547"/>
      <c r="K44" s="547"/>
      <c r="L44" s="547"/>
      <c r="M44" s="547"/>
      <c r="N44" s="547"/>
      <c r="O44" s="547"/>
      <c r="P44" s="547"/>
      <c r="Q44" s="547"/>
      <c r="R44" s="547"/>
      <c r="S44" s="547"/>
      <c r="T44" s="547"/>
      <c r="U44" s="547"/>
      <c r="V44" s="547"/>
      <c r="W44" s="547"/>
      <c r="X44" s="547"/>
      <c r="Y44" s="547"/>
      <c r="Z44" s="547"/>
      <c r="AA44" s="547"/>
      <c r="AB44" s="547"/>
      <c r="AC44" s="547"/>
      <c r="AD44" s="547"/>
      <c r="AE44" s="547"/>
      <c r="AF44" s="547"/>
      <c r="AG44" s="547"/>
      <c r="AH44" s="547"/>
      <c r="AI44" s="547"/>
      <c r="AJ44" s="547"/>
      <c r="AK44" s="547"/>
      <c r="AL44" s="547"/>
      <c r="AM44" s="547"/>
      <c r="AN44" s="547"/>
      <c r="AO44" s="547"/>
      <c r="AP44" s="547"/>
      <c r="AQ44" s="547"/>
      <c r="AR44" s="547"/>
      <c r="AS44" s="547"/>
      <c r="AT44" s="547"/>
      <c r="AU44" s="547"/>
      <c r="AV44" s="547"/>
      <c r="AW44" s="547"/>
      <c r="AX44" s="547"/>
      <c r="AY44" s="547"/>
      <c r="AZ44" s="547"/>
      <c r="BA44" s="547"/>
      <c r="BB44" s="547"/>
      <c r="BC44" s="547"/>
      <c r="BD44" s="547"/>
      <c r="BE44" s="547"/>
      <c r="BF44" s="547"/>
      <c r="BG44" s="547"/>
      <c r="BH44" s="547"/>
      <c r="BI44" s="547"/>
      <c r="BJ44" s="547"/>
      <c r="BK44" s="547"/>
      <c r="BL44" s="547"/>
      <c r="BM44" s="547"/>
      <c r="BN44" s="547"/>
      <c r="BO44" s="547"/>
      <c r="BP44" s="547"/>
      <c r="BQ44" s="547"/>
      <c r="BR44" s="547"/>
      <c r="BS44" s="547"/>
      <c r="BT44" s="547"/>
      <c r="BU44" s="547"/>
      <c r="BV44" s="547"/>
      <c r="BW44" s="547"/>
      <c r="BX44" s="547"/>
      <c r="BY44" s="547"/>
      <c r="BZ44" s="547"/>
      <c r="CA44" s="547"/>
      <c r="CB44" s="547"/>
      <c r="CC44" s="547"/>
      <c r="CD44" s="547"/>
      <c r="CE44" s="547"/>
      <c r="CF44" s="547"/>
      <c r="CG44" s="547"/>
      <c r="CH44" s="547"/>
      <c r="CI44" s="547"/>
      <c r="CJ44" s="547"/>
      <c r="CK44" s="547"/>
      <c r="CL44" s="547"/>
      <c r="CM44" s="547"/>
      <c r="CN44" s="547"/>
      <c r="CO44" s="547"/>
      <c r="CP44" s="547"/>
      <c r="CQ44" s="547"/>
      <c r="CR44" s="547"/>
      <c r="CS44" s="547"/>
      <c r="CT44" s="547"/>
      <c r="CU44" s="547"/>
      <c r="CV44" s="547"/>
      <c r="CW44" s="547"/>
      <c r="CX44" s="547"/>
      <c r="CY44" s="547"/>
      <c r="CZ44" s="547"/>
      <c r="DA44" s="547"/>
      <c r="DB44" s="547"/>
      <c r="DC44" s="547"/>
      <c r="DD44" s="547"/>
      <c r="DE44" s="547"/>
      <c r="DF44" s="547"/>
      <c r="DG44" s="547"/>
      <c r="DH44" s="547"/>
      <c r="DI44" s="547"/>
      <c r="DJ44" s="547"/>
      <c r="DK44" s="547"/>
      <c r="DL44" s="547"/>
      <c r="DM44" s="547"/>
      <c r="DN44" s="547"/>
      <c r="DO44" s="547"/>
      <c r="DP44" s="547"/>
      <c r="DQ44" s="547"/>
      <c r="DR44" s="547"/>
      <c r="DS44" s="547"/>
      <c r="DT44" s="547"/>
      <c r="DU44" s="547"/>
      <c r="DV44" s="547"/>
      <c r="DW44" s="547"/>
      <c r="DX44" s="547"/>
      <c r="DY44" s="547"/>
    </row>
    <row r="45" spans="1:131" s="138" customFormat="1" ht="17.100000000000001" customHeight="1">
      <c r="A45" s="81"/>
      <c r="B45" s="81">
        <v>1</v>
      </c>
      <c r="C45" s="81"/>
      <c r="D45" s="547"/>
      <c r="E45" s="547"/>
      <c r="F45" s="547"/>
      <c r="G45" s="547"/>
      <c r="H45" s="547"/>
      <c r="I45" s="547"/>
      <c r="J45" s="547"/>
      <c r="K45" s="547"/>
      <c r="L45" s="547"/>
      <c r="M45" s="547"/>
      <c r="N45" s="547"/>
      <c r="O45" s="547"/>
      <c r="P45" s="547"/>
      <c r="Q45" s="547"/>
      <c r="R45" s="547"/>
      <c r="S45" s="547"/>
      <c r="T45" s="547"/>
      <c r="U45" s="547"/>
      <c r="V45" s="547"/>
      <c r="W45" s="547"/>
      <c r="X45" s="547"/>
      <c r="Y45" s="547"/>
      <c r="Z45" s="547"/>
      <c r="AA45" s="547"/>
      <c r="AB45" s="547"/>
      <c r="AC45" s="547"/>
      <c r="AD45" s="547"/>
      <c r="AE45" s="547"/>
      <c r="AF45" s="547"/>
      <c r="AG45" s="547"/>
      <c r="AH45" s="547"/>
      <c r="AI45" s="547"/>
      <c r="AJ45" s="547"/>
      <c r="AK45" s="547"/>
      <c r="AL45" s="547"/>
      <c r="AM45" s="547"/>
      <c r="AN45" s="547"/>
      <c r="AO45" s="547"/>
      <c r="AP45" s="547"/>
      <c r="AQ45" s="547"/>
      <c r="AR45" s="547"/>
      <c r="AS45" s="547"/>
      <c r="AT45" s="547"/>
      <c r="AU45" s="547"/>
      <c r="AV45" s="547"/>
      <c r="AW45" s="547"/>
      <c r="AX45" s="547"/>
      <c r="AY45" s="547"/>
      <c r="AZ45" s="547"/>
      <c r="BA45" s="547"/>
      <c r="BB45" s="547"/>
      <c r="BC45" s="547"/>
      <c r="BD45" s="547"/>
      <c r="BE45" s="547"/>
      <c r="BF45" s="547"/>
      <c r="BG45" s="547"/>
      <c r="BH45" s="547"/>
      <c r="BI45" s="547"/>
      <c r="BJ45" s="547"/>
      <c r="BK45" s="547"/>
      <c r="BL45" s="547"/>
      <c r="BM45" s="547"/>
      <c r="BN45" s="547"/>
      <c r="BO45" s="547"/>
      <c r="BP45" s="547"/>
      <c r="BQ45" s="547"/>
      <c r="BR45" s="547"/>
      <c r="BS45" s="547"/>
      <c r="BT45" s="547"/>
      <c r="BU45" s="547"/>
      <c r="BV45" s="547"/>
      <c r="BW45" s="547"/>
      <c r="BX45" s="547"/>
      <c r="BY45" s="547"/>
      <c r="BZ45" s="547"/>
      <c r="CA45" s="547"/>
      <c r="CB45" s="547"/>
      <c r="CC45" s="547"/>
      <c r="CD45" s="547"/>
      <c r="CE45" s="547"/>
      <c r="CF45" s="547"/>
      <c r="CG45" s="547"/>
      <c r="CH45" s="547"/>
      <c r="CI45" s="547"/>
      <c r="CJ45" s="547"/>
      <c r="CK45" s="547"/>
      <c r="CL45" s="547"/>
      <c r="CM45" s="547"/>
      <c r="CN45" s="547"/>
      <c r="CO45" s="547"/>
      <c r="CP45" s="547"/>
      <c r="CQ45" s="547"/>
      <c r="CR45" s="547"/>
      <c r="CS45" s="547"/>
      <c r="CT45" s="547"/>
      <c r="CU45" s="547"/>
      <c r="CV45" s="547"/>
      <c r="CW45" s="547"/>
      <c r="CX45" s="547"/>
      <c r="CY45" s="547"/>
      <c r="CZ45" s="547"/>
      <c r="DA45" s="547"/>
      <c r="DB45" s="547"/>
      <c r="DC45" s="547"/>
      <c r="DD45" s="547"/>
      <c r="DE45" s="547"/>
      <c r="DF45" s="547"/>
      <c r="DG45" s="547"/>
      <c r="DH45" s="547"/>
      <c r="DI45" s="547"/>
      <c r="DJ45" s="547"/>
      <c r="DK45" s="547"/>
      <c r="DL45" s="547"/>
      <c r="DM45" s="547"/>
      <c r="DN45" s="547"/>
      <c r="DO45" s="547"/>
      <c r="DP45" s="547"/>
      <c r="DQ45" s="547"/>
      <c r="DR45" s="547"/>
      <c r="DS45" s="547"/>
      <c r="DT45" s="547"/>
      <c r="DU45" s="547"/>
      <c r="DV45" s="547"/>
      <c r="DW45" s="547"/>
      <c r="DX45" s="547"/>
      <c r="DY45" s="547"/>
    </row>
    <row r="46" spans="1:131" s="138" customFormat="1" ht="17.100000000000001" customHeight="1">
      <c r="A46" s="81"/>
      <c r="B46" s="81">
        <v>1</v>
      </c>
      <c r="C46" s="81"/>
      <c r="D46" s="553" t="str">
        <f>"9. 사업기간 : 착수일로부터  "&amp;DB!E7&amp;" 일간"</f>
        <v>9. 사업기간 : 착수일로부터  60 일간</v>
      </c>
      <c r="E46" s="553"/>
      <c r="F46" s="553"/>
      <c r="G46" s="553"/>
      <c r="H46" s="553"/>
      <c r="I46" s="553"/>
      <c r="J46" s="553"/>
      <c r="K46" s="553"/>
      <c r="L46" s="553"/>
      <c r="M46" s="553"/>
      <c r="N46" s="553"/>
      <c r="O46" s="553"/>
      <c r="P46" s="553"/>
      <c r="Q46" s="553"/>
      <c r="R46" s="553"/>
      <c r="S46" s="553"/>
      <c r="T46" s="553"/>
      <c r="U46" s="553"/>
      <c r="V46" s="553"/>
      <c r="W46" s="553"/>
      <c r="X46" s="553"/>
      <c r="Y46" s="553"/>
      <c r="Z46" s="553"/>
      <c r="AA46" s="553"/>
      <c r="AB46" s="553"/>
      <c r="AC46" s="553"/>
      <c r="AD46" s="553"/>
      <c r="AE46" s="553"/>
      <c r="AF46" s="553"/>
      <c r="AG46" s="553"/>
      <c r="AH46" s="553"/>
      <c r="AI46" s="553"/>
      <c r="AJ46" s="553"/>
      <c r="AK46" s="553"/>
      <c r="AL46" s="553"/>
      <c r="AM46" s="553"/>
      <c r="AN46" s="553"/>
      <c r="AO46" s="553"/>
      <c r="AP46" s="553"/>
      <c r="AQ46" s="553"/>
      <c r="AR46" s="553"/>
      <c r="AS46" s="553"/>
      <c r="AT46" s="553"/>
      <c r="AU46" s="553"/>
      <c r="AV46" s="553"/>
      <c r="AW46" s="553"/>
      <c r="AX46" s="553"/>
      <c r="AY46" s="553"/>
      <c r="AZ46" s="553"/>
      <c r="BA46" s="553"/>
      <c r="BB46" s="553"/>
      <c r="BC46" s="553"/>
      <c r="BD46" s="553"/>
      <c r="BE46" s="553"/>
      <c r="BF46" s="553"/>
      <c r="BG46" s="553"/>
      <c r="BH46" s="553"/>
      <c r="BI46" s="553"/>
      <c r="BJ46" s="553"/>
      <c r="BK46" s="553"/>
      <c r="BL46" s="553"/>
      <c r="BM46" s="553"/>
      <c r="BN46" s="553"/>
      <c r="BO46" s="553"/>
      <c r="BP46" s="553"/>
      <c r="BQ46" s="553"/>
      <c r="BR46" s="553"/>
      <c r="BS46" s="553"/>
      <c r="BT46" s="553"/>
      <c r="BU46" s="553"/>
      <c r="BV46" s="553"/>
      <c r="BW46" s="553"/>
      <c r="BX46" s="553"/>
      <c r="BY46" s="553"/>
      <c r="BZ46" s="553"/>
      <c r="CA46" s="553"/>
      <c r="CB46" s="553"/>
      <c r="CC46" s="553"/>
      <c r="CD46" s="553"/>
      <c r="CE46" s="553"/>
      <c r="CF46" s="553"/>
      <c r="CG46" s="553"/>
      <c r="CH46" s="553"/>
      <c r="CI46" s="553"/>
      <c r="CJ46" s="553"/>
      <c r="CK46" s="553"/>
      <c r="CL46" s="553"/>
      <c r="CM46" s="553"/>
      <c r="CN46" s="553"/>
      <c r="CO46" s="553"/>
      <c r="CP46" s="553"/>
      <c r="CQ46" s="553"/>
      <c r="CR46" s="553"/>
      <c r="CS46" s="553"/>
      <c r="CT46" s="553"/>
      <c r="CU46" s="553"/>
      <c r="CV46" s="553"/>
      <c r="CW46" s="553"/>
      <c r="CX46" s="553"/>
      <c r="CY46" s="553"/>
      <c r="CZ46" s="553"/>
      <c r="DA46" s="553"/>
      <c r="DB46" s="553"/>
      <c r="DC46" s="553"/>
      <c r="DD46" s="553"/>
      <c r="DE46" s="553"/>
      <c r="DF46" s="553"/>
      <c r="DG46" s="553"/>
      <c r="DH46" s="553"/>
      <c r="DI46" s="553"/>
      <c r="DJ46" s="553"/>
      <c r="DK46" s="553"/>
      <c r="DL46" s="553"/>
      <c r="DM46" s="553"/>
      <c r="DN46" s="553"/>
      <c r="DO46" s="553"/>
      <c r="DP46" s="553"/>
      <c r="DQ46" s="553"/>
      <c r="DR46" s="553"/>
      <c r="DS46" s="553"/>
      <c r="DT46" s="553"/>
      <c r="DU46" s="553"/>
      <c r="DV46" s="553"/>
      <c r="DW46" s="553"/>
      <c r="DX46" s="553"/>
      <c r="DY46" s="553"/>
    </row>
    <row r="47" spans="1:131" s="138" customFormat="1" ht="17.100000000000001" customHeight="1">
      <c r="A47" s="81"/>
      <c r="B47" s="81">
        <v>1</v>
      </c>
      <c r="C47" s="81"/>
      <c r="D47" s="547"/>
      <c r="E47" s="547"/>
      <c r="F47" s="547"/>
      <c r="G47" s="547"/>
      <c r="H47" s="547"/>
      <c r="I47" s="547"/>
      <c r="J47" s="547"/>
      <c r="K47" s="547"/>
      <c r="L47" s="547"/>
      <c r="M47" s="547"/>
      <c r="N47" s="547"/>
      <c r="O47" s="547"/>
      <c r="P47" s="547"/>
      <c r="Q47" s="547"/>
      <c r="R47" s="547"/>
      <c r="S47" s="547"/>
      <c r="T47" s="547"/>
      <c r="U47" s="547"/>
      <c r="V47" s="547"/>
      <c r="W47" s="547"/>
      <c r="X47" s="547"/>
      <c r="Y47" s="547"/>
      <c r="Z47" s="547"/>
      <c r="AA47" s="547"/>
      <c r="AB47" s="547"/>
      <c r="AC47" s="547"/>
      <c r="AD47" s="547"/>
      <c r="AE47" s="547"/>
      <c r="AF47" s="547"/>
      <c r="AG47" s="547"/>
      <c r="AH47" s="547"/>
      <c r="AI47" s="547"/>
      <c r="AJ47" s="547"/>
      <c r="AK47" s="547"/>
      <c r="AL47" s="547"/>
      <c r="AM47" s="547"/>
      <c r="AN47" s="547"/>
      <c r="AO47" s="547"/>
      <c r="AP47" s="547"/>
      <c r="AQ47" s="547"/>
      <c r="AR47" s="547"/>
      <c r="AS47" s="547"/>
      <c r="AT47" s="547"/>
      <c r="AU47" s="547"/>
      <c r="AV47" s="547"/>
      <c r="AW47" s="547"/>
      <c r="AX47" s="547"/>
      <c r="AY47" s="547"/>
      <c r="AZ47" s="547"/>
      <c r="BA47" s="547"/>
      <c r="BB47" s="547"/>
      <c r="BC47" s="547"/>
      <c r="BD47" s="547"/>
      <c r="BE47" s="547"/>
      <c r="BF47" s="547"/>
      <c r="BG47" s="547"/>
      <c r="BH47" s="547"/>
      <c r="BI47" s="547"/>
      <c r="BJ47" s="547"/>
      <c r="BK47" s="547"/>
      <c r="BL47" s="547"/>
      <c r="BM47" s="547"/>
      <c r="BN47" s="547"/>
      <c r="BO47" s="547"/>
      <c r="BP47" s="547"/>
      <c r="BQ47" s="547"/>
      <c r="BR47" s="547"/>
      <c r="BS47" s="547"/>
      <c r="BT47" s="547"/>
      <c r="BU47" s="547"/>
      <c r="BV47" s="547"/>
      <c r="BW47" s="547"/>
      <c r="BX47" s="547"/>
      <c r="BY47" s="547"/>
      <c r="BZ47" s="547"/>
      <c r="CA47" s="547"/>
      <c r="CB47" s="547"/>
      <c r="CC47" s="547"/>
      <c r="CD47" s="547"/>
      <c r="CE47" s="547"/>
      <c r="CF47" s="547"/>
      <c r="CG47" s="547"/>
      <c r="CH47" s="547"/>
      <c r="CI47" s="547"/>
      <c r="CJ47" s="547"/>
      <c r="CK47" s="547"/>
      <c r="CL47" s="547"/>
      <c r="CM47" s="547"/>
      <c r="CN47" s="547"/>
      <c r="CO47" s="547"/>
      <c r="CP47" s="547"/>
      <c r="CQ47" s="547"/>
      <c r="CR47" s="547"/>
      <c r="CS47" s="547"/>
      <c r="CT47" s="547"/>
      <c r="CU47" s="547"/>
      <c r="CV47" s="547"/>
      <c r="CW47" s="547"/>
      <c r="CX47" s="547"/>
      <c r="CY47" s="547"/>
      <c r="CZ47" s="547"/>
      <c r="DA47" s="547"/>
      <c r="DB47" s="547"/>
      <c r="DC47" s="547"/>
      <c r="DD47" s="547"/>
      <c r="DE47" s="547"/>
      <c r="DF47" s="547"/>
      <c r="DG47" s="547"/>
      <c r="DH47" s="547"/>
      <c r="DI47" s="547"/>
      <c r="DJ47" s="547"/>
      <c r="DK47" s="547"/>
      <c r="DL47" s="547"/>
      <c r="DM47" s="547"/>
      <c r="DN47" s="547"/>
      <c r="DO47" s="547"/>
      <c r="DP47" s="547"/>
      <c r="DQ47" s="547"/>
      <c r="DR47" s="547"/>
      <c r="DS47" s="547"/>
      <c r="DT47" s="547"/>
      <c r="DU47" s="547"/>
      <c r="DV47" s="547"/>
      <c r="DW47" s="547"/>
      <c r="DX47" s="547"/>
      <c r="DY47" s="547"/>
    </row>
    <row r="48" spans="1:131" s="138" customFormat="1" ht="17.100000000000001" hidden="1" customHeight="1">
      <c r="A48" s="81"/>
      <c r="B48" s="81">
        <v>0</v>
      </c>
      <c r="C48" s="81"/>
    </row>
    <row r="49" spans="1:3" s="138" customFormat="1" ht="17.100000000000001" customHeight="1">
      <c r="A49" s="81"/>
      <c r="B49" s="81">
        <v>1</v>
      </c>
      <c r="C49" s="81"/>
    </row>
    <row r="50" spans="1:3" s="138" customFormat="1" ht="17.100000000000001" hidden="1" customHeight="1">
      <c r="A50" s="81"/>
      <c r="B50" s="81"/>
      <c r="C50" s="81"/>
    </row>
    <row r="51" spans="1:3" s="138" customFormat="1" ht="17.100000000000001" hidden="1" customHeight="1">
      <c r="A51" s="81"/>
      <c r="B51" s="81"/>
      <c r="C51" s="81"/>
    </row>
    <row r="52" spans="1:3" s="138" customFormat="1" ht="17.100000000000001" hidden="1" customHeight="1">
      <c r="A52" s="81"/>
      <c r="B52" s="81"/>
      <c r="C52" s="81"/>
    </row>
    <row r="53" spans="1:3" s="138" customFormat="1" ht="17.100000000000001" hidden="1" customHeight="1">
      <c r="A53" s="81"/>
      <c r="B53" s="81"/>
      <c r="C53" s="81"/>
    </row>
    <row r="54" spans="1:3" s="138" customFormat="1" ht="17.100000000000001" hidden="1" customHeight="1">
      <c r="A54" s="81"/>
      <c r="B54" s="81"/>
      <c r="C54" s="81"/>
    </row>
    <row r="55" spans="1:3" s="138" customFormat="1" ht="17.100000000000001" hidden="1" customHeight="1">
      <c r="A55" s="81"/>
      <c r="B55" s="81"/>
      <c r="C55" s="81"/>
    </row>
    <row r="56" spans="1:3" s="138" customFormat="1" ht="17.100000000000001" hidden="1" customHeight="1">
      <c r="A56" s="81"/>
      <c r="B56" s="81"/>
      <c r="C56" s="81"/>
    </row>
    <row r="57" spans="1:3" s="138" customFormat="1" ht="17.100000000000001" hidden="1" customHeight="1">
      <c r="A57" s="81"/>
      <c r="B57" s="81"/>
      <c r="C57" s="81"/>
    </row>
    <row r="58" spans="1:3" s="138" customFormat="1" ht="17.100000000000001" hidden="1" customHeight="1">
      <c r="A58" s="81"/>
      <c r="B58" s="81"/>
      <c r="C58" s="81"/>
    </row>
    <row r="59" spans="1:3" s="138" customFormat="1" ht="17.100000000000001" hidden="1" customHeight="1">
      <c r="A59" s="81"/>
      <c r="B59" s="81"/>
      <c r="C59" s="81"/>
    </row>
    <row r="60" spans="1:3" s="138" customFormat="1" ht="17.100000000000001" hidden="1" customHeight="1">
      <c r="A60" s="81"/>
      <c r="B60" s="81"/>
      <c r="C60" s="81"/>
    </row>
    <row r="61" spans="1:3" s="138" customFormat="1" ht="17.100000000000001" hidden="1" customHeight="1">
      <c r="A61" s="81"/>
      <c r="B61" s="81"/>
      <c r="C61" s="81"/>
    </row>
    <row r="62" spans="1:3" s="138" customFormat="1" ht="17.100000000000001" hidden="1" customHeight="1">
      <c r="A62" s="81"/>
      <c r="B62" s="81"/>
      <c r="C62" s="81"/>
    </row>
    <row r="63" spans="1:3" s="138" customFormat="1" ht="17.100000000000001" hidden="1" customHeight="1">
      <c r="A63" s="81"/>
      <c r="B63" s="81"/>
      <c r="C63" s="81"/>
    </row>
    <row r="64" spans="1:3" s="138" customFormat="1" ht="17.100000000000001" hidden="1" customHeight="1">
      <c r="A64" s="81"/>
      <c r="B64" s="81"/>
      <c r="C64" s="81"/>
    </row>
    <row r="65" spans="1:3" s="138" customFormat="1" ht="17.100000000000001" hidden="1" customHeight="1">
      <c r="A65" s="81"/>
      <c r="B65" s="81"/>
      <c r="C65" s="81"/>
    </row>
    <row r="66" spans="1:3" s="138" customFormat="1" ht="17.100000000000001" hidden="1" customHeight="1">
      <c r="A66" s="81"/>
      <c r="B66" s="81"/>
      <c r="C66" s="81"/>
    </row>
    <row r="67" spans="1:3" s="138" customFormat="1" ht="17.100000000000001" hidden="1" customHeight="1">
      <c r="A67" s="81"/>
      <c r="B67" s="81"/>
      <c r="C67" s="81"/>
    </row>
    <row r="68" spans="1:3" s="138" customFormat="1" ht="17.100000000000001" hidden="1" customHeight="1">
      <c r="A68" s="81"/>
      <c r="B68" s="81"/>
      <c r="C68" s="81"/>
    </row>
    <row r="69" spans="1:3" s="138" customFormat="1" ht="17.100000000000001" hidden="1" customHeight="1">
      <c r="A69" s="81"/>
      <c r="B69" s="81"/>
      <c r="C69" s="81"/>
    </row>
    <row r="70" spans="1:3" s="138" customFormat="1" ht="17.100000000000001" hidden="1" customHeight="1">
      <c r="A70" s="81"/>
      <c r="B70" s="81"/>
      <c r="C70" s="81"/>
    </row>
    <row r="71" spans="1:3" s="138" customFormat="1" ht="17.100000000000001" hidden="1" customHeight="1">
      <c r="A71" s="81"/>
      <c r="B71" s="81"/>
      <c r="C71" s="81"/>
    </row>
    <row r="72" spans="1:3" s="138" customFormat="1" ht="17.100000000000001" hidden="1" customHeight="1">
      <c r="A72" s="81"/>
      <c r="B72" s="81"/>
      <c r="C72" s="81"/>
    </row>
    <row r="73" spans="1:3" s="138" customFormat="1" ht="17.100000000000001" hidden="1" customHeight="1">
      <c r="A73" s="81"/>
      <c r="B73" s="81"/>
      <c r="C73" s="81"/>
    </row>
    <row r="74" spans="1:3" s="138" customFormat="1" ht="17.100000000000001" hidden="1" customHeight="1">
      <c r="A74" s="81"/>
      <c r="B74" s="81"/>
      <c r="C74" s="81"/>
    </row>
    <row r="75" spans="1:3" s="138" customFormat="1" ht="17.100000000000001" hidden="1" customHeight="1">
      <c r="A75" s="81"/>
      <c r="B75" s="81"/>
      <c r="C75" s="81"/>
    </row>
    <row r="76" spans="1:3" s="138" customFormat="1" ht="17.100000000000001" hidden="1" customHeight="1">
      <c r="A76" s="81"/>
      <c r="B76" s="81"/>
      <c r="C76" s="81"/>
    </row>
    <row r="77" spans="1:3" s="138" customFormat="1" ht="17.100000000000001" hidden="1" customHeight="1">
      <c r="A77" s="81"/>
      <c r="B77" s="81"/>
      <c r="C77" s="81"/>
    </row>
    <row r="78" spans="1:3" s="138" customFormat="1" ht="17.100000000000001" hidden="1" customHeight="1">
      <c r="A78" s="81"/>
      <c r="B78" s="81"/>
      <c r="C78" s="81"/>
    </row>
    <row r="79" spans="1:3" s="138" customFormat="1" ht="17.100000000000001" hidden="1" customHeight="1">
      <c r="A79" s="81"/>
      <c r="B79" s="81"/>
      <c r="C79" s="81"/>
    </row>
    <row r="80" spans="1:3" s="138" customFormat="1" ht="17.100000000000001" hidden="1" customHeight="1">
      <c r="A80" s="81"/>
      <c r="B80" s="81"/>
      <c r="C80" s="81"/>
    </row>
    <row r="81" spans="1:3" s="138" customFormat="1" ht="17.100000000000001" hidden="1" customHeight="1">
      <c r="A81" s="81"/>
      <c r="B81" s="81"/>
      <c r="C81" s="81"/>
    </row>
    <row r="82" spans="1:3" s="138" customFormat="1" ht="17.100000000000001" hidden="1" customHeight="1">
      <c r="A82" s="81"/>
      <c r="B82" s="81"/>
      <c r="C82" s="81"/>
    </row>
    <row r="83" spans="1:3" s="138" customFormat="1" ht="17.100000000000001" hidden="1" customHeight="1">
      <c r="A83" s="81"/>
      <c r="B83" s="81"/>
      <c r="C83" s="81"/>
    </row>
    <row r="84" spans="1:3" s="138" customFormat="1" ht="17.100000000000001" hidden="1" customHeight="1">
      <c r="A84" s="81"/>
      <c r="B84" s="81"/>
      <c r="C84" s="81"/>
    </row>
    <row r="85" spans="1:3" s="138" customFormat="1" ht="17.100000000000001" hidden="1" customHeight="1">
      <c r="A85" s="81"/>
      <c r="B85" s="81"/>
      <c r="C85" s="81"/>
    </row>
    <row r="86" spans="1:3" s="138" customFormat="1" hidden="1">
      <c r="A86" s="81"/>
      <c r="B86" s="81"/>
      <c r="C86" s="81"/>
    </row>
    <row r="87" spans="1:3" s="138" customFormat="1" hidden="1">
      <c r="A87" s="81"/>
      <c r="B87" s="81"/>
      <c r="C87" s="81"/>
    </row>
    <row r="88" spans="1:3" s="138" customFormat="1" hidden="1">
      <c r="A88" s="81"/>
      <c r="B88" s="81"/>
      <c r="C88" s="81"/>
    </row>
    <row r="89" spans="1:3" s="138" customFormat="1" hidden="1">
      <c r="A89" s="81"/>
      <c r="B89" s="81"/>
      <c r="C89" s="81"/>
    </row>
    <row r="90" spans="1:3" s="138" customFormat="1" hidden="1">
      <c r="A90" s="81"/>
      <c r="B90" s="81"/>
      <c r="C90" s="81"/>
    </row>
    <row r="91" spans="1:3" s="138" customFormat="1" hidden="1">
      <c r="A91" s="81"/>
      <c r="B91" s="81"/>
      <c r="C91" s="81"/>
    </row>
    <row r="92" spans="1:3" s="138" customFormat="1" hidden="1">
      <c r="A92" s="81"/>
      <c r="B92" s="81"/>
      <c r="C92" s="81"/>
    </row>
    <row r="93" spans="1:3" s="138" customFormat="1" hidden="1">
      <c r="A93" s="81"/>
      <c r="B93" s="81"/>
      <c r="C93" s="81"/>
    </row>
    <row r="94" spans="1:3" s="138" customFormat="1" hidden="1">
      <c r="A94" s="81"/>
      <c r="B94" s="81"/>
      <c r="C94" s="81"/>
    </row>
    <row r="95" spans="1:3" s="138" customFormat="1" hidden="1">
      <c r="A95" s="81"/>
      <c r="B95" s="81"/>
      <c r="C95" s="81"/>
    </row>
    <row r="96" spans="1:3" s="138" customFormat="1" hidden="1">
      <c r="A96" s="81"/>
      <c r="B96" s="81"/>
      <c r="C96" s="81"/>
    </row>
    <row r="97" spans="1:3" s="138" customFormat="1" hidden="1">
      <c r="A97" s="81"/>
      <c r="B97" s="81"/>
      <c r="C97" s="81"/>
    </row>
    <row r="98" spans="1:3" s="138" customFormat="1" hidden="1">
      <c r="A98" s="81"/>
      <c r="B98" s="81"/>
      <c r="C98" s="81"/>
    </row>
    <row r="99" spans="1:3" s="138" customFormat="1" hidden="1">
      <c r="A99" s="81"/>
      <c r="B99" s="81"/>
      <c r="C99" s="81"/>
    </row>
    <row r="100" spans="1:3" s="138" customFormat="1" hidden="1">
      <c r="A100" s="81"/>
      <c r="B100" s="81"/>
      <c r="C100" s="81"/>
    </row>
    <row r="101" spans="1:3" s="138" customFormat="1" hidden="1">
      <c r="A101" s="81"/>
      <c r="B101" s="81"/>
      <c r="C101" s="81"/>
    </row>
    <row r="102" spans="1:3" s="138" customFormat="1" hidden="1">
      <c r="A102" s="81"/>
      <c r="B102" s="81"/>
      <c r="C102" s="81"/>
    </row>
    <row r="103" spans="1:3" s="138" customFormat="1" hidden="1">
      <c r="A103" s="81"/>
      <c r="B103" s="81"/>
      <c r="C103" s="81"/>
    </row>
    <row r="104" spans="1:3" s="138" customFormat="1" hidden="1">
      <c r="A104" s="81"/>
      <c r="B104" s="81"/>
      <c r="C104" s="81"/>
    </row>
    <row r="105" spans="1:3" s="138" customFormat="1" hidden="1">
      <c r="A105" s="81"/>
      <c r="B105" s="81"/>
      <c r="C105" s="81"/>
    </row>
    <row r="106" spans="1:3" s="138" customFormat="1" hidden="1">
      <c r="A106" s="81"/>
      <c r="B106" s="81"/>
      <c r="C106" s="81"/>
    </row>
    <row r="107" spans="1:3" s="138" customFormat="1" hidden="1">
      <c r="A107" s="81"/>
      <c r="B107" s="81"/>
      <c r="C107" s="81"/>
    </row>
    <row r="108" spans="1:3" s="138" customFormat="1" hidden="1">
      <c r="A108" s="81"/>
      <c r="B108" s="81"/>
      <c r="C108" s="81"/>
    </row>
    <row r="109" spans="1:3" s="138" customFormat="1" hidden="1">
      <c r="A109" s="81"/>
      <c r="B109" s="81"/>
      <c r="C109" s="81"/>
    </row>
    <row r="110" spans="1:3" s="138" customFormat="1" hidden="1">
      <c r="A110" s="81"/>
      <c r="B110" s="81"/>
      <c r="C110" s="81"/>
    </row>
    <row r="111" spans="1:3" s="138" customFormat="1" hidden="1">
      <c r="A111" s="81"/>
      <c r="B111" s="81"/>
      <c r="C111" s="81"/>
    </row>
    <row r="112" spans="1:3" s="138" customFormat="1" hidden="1">
      <c r="A112" s="81"/>
      <c r="B112" s="81"/>
      <c r="C112" s="81"/>
    </row>
    <row r="113" spans="1:3" s="138" customFormat="1" hidden="1">
      <c r="A113" s="81"/>
      <c r="B113" s="81"/>
      <c r="C113" s="81"/>
    </row>
    <row r="114" spans="1:3" s="138" customFormat="1" hidden="1">
      <c r="A114" s="81"/>
      <c r="B114" s="81"/>
      <c r="C114" s="81"/>
    </row>
    <row r="115" spans="1:3" s="138" customFormat="1" hidden="1">
      <c r="A115" s="81"/>
      <c r="B115" s="81"/>
      <c r="C115" s="81"/>
    </row>
    <row r="116" spans="1:3" s="138" customFormat="1" hidden="1">
      <c r="A116" s="81"/>
      <c r="B116" s="81"/>
      <c r="C116" s="81"/>
    </row>
    <row r="117" spans="1:3" hidden="1"/>
  </sheetData>
  <mergeCells count="57">
    <mergeCell ref="H38:I38"/>
    <mergeCell ref="D19:S19"/>
    <mergeCell ref="D20:S20"/>
    <mergeCell ref="D47:DY47"/>
    <mergeCell ref="D26:DY26"/>
    <mergeCell ref="D46:DY46"/>
    <mergeCell ref="D45:DY45"/>
    <mergeCell ref="H34:I34"/>
    <mergeCell ref="D33:DY33"/>
    <mergeCell ref="D44:DY44"/>
    <mergeCell ref="D31:DY31"/>
    <mergeCell ref="D39:DY39"/>
    <mergeCell ref="D40:DY40"/>
    <mergeCell ref="D43:DY43"/>
    <mergeCell ref="D37:DY37"/>
    <mergeCell ref="J38:DY38"/>
    <mergeCell ref="D7:O7"/>
    <mergeCell ref="P7:DY7"/>
    <mergeCell ref="D12:DY12"/>
    <mergeCell ref="D8:DY8"/>
    <mergeCell ref="Y10:AG10"/>
    <mergeCell ref="CG10:CP10"/>
    <mergeCell ref="AN10:BN10"/>
    <mergeCell ref="D10:X10"/>
    <mergeCell ref="D2:DY2"/>
    <mergeCell ref="D6:O6"/>
    <mergeCell ref="D4:O4"/>
    <mergeCell ref="D3:DY3"/>
    <mergeCell ref="D5:DY5"/>
    <mergeCell ref="P4:DY4"/>
    <mergeCell ref="P6:DY6"/>
    <mergeCell ref="J36:DY36"/>
    <mergeCell ref="H36:I36"/>
    <mergeCell ref="D32:DY32"/>
    <mergeCell ref="D25:DY25"/>
    <mergeCell ref="D16:S16"/>
    <mergeCell ref="D23:DY23"/>
    <mergeCell ref="D30:DY30"/>
    <mergeCell ref="T18:DY20"/>
    <mergeCell ref="I27:DY27"/>
    <mergeCell ref="D35:DY35"/>
    <mergeCell ref="EA18:IF20"/>
    <mergeCell ref="D42:DY42"/>
    <mergeCell ref="D13:DY13"/>
    <mergeCell ref="G27:H27"/>
    <mergeCell ref="D24:DY24"/>
    <mergeCell ref="J34:DY34"/>
    <mergeCell ref="D29:DY29"/>
    <mergeCell ref="D28:DY28"/>
    <mergeCell ref="T16:DY16"/>
    <mergeCell ref="T14:DY14"/>
    <mergeCell ref="T15:DY15"/>
    <mergeCell ref="D15:S15"/>
    <mergeCell ref="D14:S14"/>
    <mergeCell ref="D22:DY22"/>
    <mergeCell ref="D18:S18"/>
    <mergeCell ref="D41:DY41"/>
  </mergeCells>
  <phoneticPr fontId="3" type="noConversion"/>
  <pageMargins left="0.82677165354330717" right="0.51181102362204722" top="0.77" bottom="0.53" header="0.51181102362204722" footer="0.3"/>
  <pageSetup paperSize="9" scale="96" orientation="landscape" blackAndWhite="1" horizontalDpi="4294967293" verticalDpi="4294967293" r:id="rId1"/>
  <headerFooter alignWithMargins="0">
    <oddFooter>&amp;R설계설명서-&amp;P</oddFooter>
  </headerFooter>
  <rowBreaks count="1" manualBreakCount="1">
    <brk id="25" min="3" max="128" man="1"/>
  </row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5361" r:id="rId4" name="Option Button 1">
              <controlPr defaultSize="0" autoFill="0" autoLine="0" autoPict="0" macro="[0]!출력">
                <anchor moveWithCells="1">
                  <from>
                    <xdr:col>1</xdr:col>
                    <xdr:colOff>85725</xdr:colOff>
                    <xdr:row>0</xdr:row>
                    <xdr:rowOff>28575</xdr:rowOff>
                  </from>
                  <to>
                    <xdr:col>1</xdr:col>
                    <xdr:colOff>495300</xdr:colOff>
                    <xdr:row>0</xdr:row>
                    <xdr:rowOff>228600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5362" r:id="rId5" name="Option Button 2">
              <controlPr defaultSize="0" autoFill="0" autoLine="0" autoPict="0" macro="[0]!Module2.모두">
                <anchor moveWithCells="1">
                  <from>
                    <xdr:col>1</xdr:col>
                    <xdr:colOff>666750</xdr:colOff>
                    <xdr:row>0</xdr:row>
                    <xdr:rowOff>47625</xdr:rowOff>
                  </from>
                  <to>
                    <xdr:col>2</xdr:col>
                    <xdr:colOff>314325</xdr:colOff>
                    <xdr:row>0</xdr:row>
                    <xdr:rowOff>228600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13" filterMode="1"/>
  <dimension ref="A1:BN32"/>
  <sheetViews>
    <sheetView view="pageBreakPreview" topLeftCell="B1" zoomScale="145" zoomScaleNormal="100" zoomScaleSheetLayoutView="145" workbookViewId="0">
      <selection activeCell="C33" sqref="C33"/>
    </sheetView>
  </sheetViews>
  <sheetFormatPr defaultRowHeight="17.25"/>
  <cols>
    <col min="1" max="3" width="8.88671875" style="43"/>
    <col min="4" max="9" width="2.77734375" style="217" customWidth="1"/>
    <col min="10" max="14" width="2.33203125" style="217" customWidth="1"/>
    <col min="15" max="15" width="3.6640625" style="217" customWidth="1"/>
    <col min="16" max="16" width="2.33203125" style="217" customWidth="1"/>
    <col min="17" max="17" width="6.5546875" style="217" customWidth="1"/>
    <col min="18" max="46" width="2" style="217" customWidth="1"/>
    <col min="47" max="61" width="1.5546875" style="217" hidden="1" customWidth="1"/>
    <col min="62" max="63" width="4.33203125" style="217" customWidth="1"/>
    <col min="64" max="64" width="2.33203125" style="217" customWidth="1"/>
    <col min="65" max="65" width="4.33203125" style="217" customWidth="1"/>
    <col min="66" max="66" width="9.6640625" style="218" bestFit="1" customWidth="1"/>
    <col min="67" max="16384" width="8.88671875" style="217"/>
  </cols>
  <sheetData>
    <row r="1" spans="1:66" ht="32.25" customHeight="1">
      <c r="A1" s="43">
        <v>1</v>
      </c>
      <c r="B1" s="43">
        <v>1</v>
      </c>
    </row>
    <row r="2" spans="1:66" ht="39.75" customHeight="1">
      <c r="A2" s="43" t="s">
        <v>249</v>
      </c>
      <c r="B2" s="43">
        <v>1</v>
      </c>
      <c r="D2" s="559" t="s">
        <v>114</v>
      </c>
      <c r="E2" s="559"/>
      <c r="F2" s="559"/>
      <c r="G2" s="559"/>
      <c r="H2" s="559"/>
      <c r="I2" s="559"/>
      <c r="J2" s="559"/>
      <c r="K2" s="559"/>
      <c r="L2" s="559"/>
      <c r="M2" s="559"/>
      <c r="N2" s="559"/>
      <c r="O2" s="559"/>
      <c r="P2" s="559"/>
      <c r="Q2" s="559"/>
      <c r="R2" s="559"/>
      <c r="S2" s="559"/>
      <c r="T2" s="559"/>
      <c r="U2" s="559"/>
      <c r="V2" s="559"/>
      <c r="W2" s="559"/>
      <c r="X2" s="559"/>
      <c r="Y2" s="559"/>
      <c r="Z2" s="559"/>
      <c r="AA2" s="559"/>
      <c r="AB2" s="559"/>
      <c r="AC2" s="559"/>
      <c r="AD2" s="559"/>
      <c r="AE2" s="559"/>
      <c r="AF2" s="559"/>
      <c r="AG2" s="559"/>
      <c r="AH2" s="559"/>
      <c r="AI2" s="559"/>
      <c r="AJ2" s="559"/>
      <c r="AK2" s="559"/>
      <c r="AL2" s="559"/>
      <c r="AM2" s="559"/>
      <c r="AN2" s="559"/>
      <c r="AO2" s="559"/>
      <c r="AP2" s="559"/>
      <c r="AQ2" s="559"/>
      <c r="AR2" s="559"/>
      <c r="AS2" s="559"/>
      <c r="AT2" s="559"/>
      <c r="AU2" s="506"/>
      <c r="AV2" s="506"/>
      <c r="AW2" s="506"/>
      <c r="AX2" s="506"/>
      <c r="AY2" s="506"/>
      <c r="AZ2" s="506"/>
      <c r="BA2" s="506"/>
      <c r="BB2" s="506"/>
      <c r="BC2" s="506"/>
      <c r="BD2" s="506"/>
      <c r="BE2" s="506"/>
      <c r="BF2" s="506"/>
      <c r="BG2" s="506"/>
      <c r="BH2" s="506"/>
      <c r="BI2" s="506"/>
      <c r="BJ2" s="559"/>
      <c r="BK2" s="559"/>
      <c r="BL2" s="559"/>
      <c r="BM2" s="559"/>
    </row>
    <row r="3" spans="1:66" ht="24.75" customHeight="1">
      <c r="B3" s="43">
        <v>1</v>
      </c>
      <c r="D3" s="560" t="str">
        <f>DB!$D$4&amp;DB!$E$4</f>
        <v>▣ 공사명 : 2024년 조림지 덩굴제거사업 [1지구]</v>
      </c>
      <c r="E3" s="560"/>
      <c r="F3" s="560"/>
      <c r="G3" s="560"/>
      <c r="H3" s="560"/>
      <c r="I3" s="560"/>
      <c r="J3" s="560"/>
      <c r="K3" s="560"/>
      <c r="L3" s="560"/>
      <c r="M3" s="560"/>
      <c r="N3" s="560"/>
      <c r="O3" s="560"/>
      <c r="P3" s="560"/>
      <c r="Q3" s="560"/>
      <c r="R3" s="560"/>
      <c r="S3" s="560"/>
      <c r="T3" s="560"/>
      <c r="U3" s="560"/>
      <c r="V3" s="560"/>
      <c r="W3" s="560"/>
      <c r="X3" s="560"/>
      <c r="Y3" s="560"/>
      <c r="Z3" s="560"/>
      <c r="AA3" s="560"/>
      <c r="AB3" s="560"/>
      <c r="AC3" s="560"/>
      <c r="AD3" s="560"/>
      <c r="AE3" s="560"/>
      <c r="AF3" s="560"/>
      <c r="AG3" s="560"/>
      <c r="AH3" s="399"/>
      <c r="AI3" s="399"/>
      <c r="AJ3" s="399"/>
      <c r="AK3" s="399"/>
      <c r="AL3" s="399"/>
      <c r="AM3" s="399"/>
      <c r="AN3" s="399"/>
      <c r="AO3" s="399"/>
      <c r="AP3" s="399"/>
      <c r="AQ3" s="399"/>
      <c r="AR3" s="399"/>
      <c r="AS3" s="399"/>
      <c r="AT3" s="399"/>
      <c r="AU3" s="219"/>
      <c r="AV3" s="219"/>
      <c r="AW3" s="219"/>
      <c r="AX3" s="219"/>
      <c r="AY3" s="219"/>
      <c r="AZ3" s="219"/>
      <c r="BA3" s="219"/>
      <c r="BB3" s="219"/>
      <c r="BC3" s="219"/>
      <c r="BD3" s="219"/>
      <c r="BE3" s="219"/>
      <c r="BF3" s="219"/>
      <c r="BG3" s="219"/>
      <c r="BH3" s="220"/>
      <c r="BI3" s="220"/>
      <c r="BK3" s="451"/>
      <c r="BL3" s="451"/>
      <c r="BM3" s="452" t="str">
        <f>"(착수일로부터 "&amp;DB!E7&amp;"일)"</f>
        <v>(착수일로부터 60일)</v>
      </c>
    </row>
    <row r="4" spans="1:66" s="4" customFormat="1" ht="20.100000000000001" customHeight="1">
      <c r="A4" s="43"/>
      <c r="B4" s="43">
        <v>1</v>
      </c>
      <c r="C4" s="43"/>
      <c r="D4" s="561" t="s">
        <v>5</v>
      </c>
      <c r="E4" s="562"/>
      <c r="F4" s="562"/>
      <c r="G4" s="562"/>
      <c r="H4" s="562"/>
      <c r="I4" s="563"/>
      <c r="J4" s="567" t="s">
        <v>167</v>
      </c>
      <c r="K4" s="562"/>
      <c r="L4" s="562"/>
      <c r="M4" s="562"/>
      <c r="N4" s="562"/>
      <c r="O4" s="562"/>
      <c r="P4" s="563"/>
      <c r="Q4" s="569" t="s">
        <v>168</v>
      </c>
      <c r="R4" s="576" t="s">
        <v>331</v>
      </c>
      <c r="S4" s="577"/>
      <c r="T4" s="577"/>
      <c r="U4" s="577"/>
      <c r="V4" s="577"/>
      <c r="W4" s="577"/>
      <c r="X4" s="577"/>
      <c r="Y4" s="577"/>
      <c r="Z4" s="577"/>
      <c r="AA4" s="577"/>
      <c r="AB4" s="577"/>
      <c r="AC4" s="577"/>
      <c r="AD4" s="577"/>
      <c r="AE4" s="577"/>
      <c r="AF4" s="577"/>
      <c r="AG4" s="577"/>
      <c r="AH4" s="577"/>
      <c r="AI4" s="577"/>
      <c r="AJ4" s="577"/>
      <c r="AK4" s="577"/>
      <c r="AL4" s="577"/>
      <c r="AM4" s="577"/>
      <c r="AN4" s="577"/>
      <c r="AO4" s="577"/>
      <c r="AP4" s="577"/>
      <c r="AQ4" s="577"/>
      <c r="AR4" s="577"/>
      <c r="AS4" s="577"/>
      <c r="AT4" s="577"/>
      <c r="AU4" s="571" t="s">
        <v>75</v>
      </c>
      <c r="AV4" s="571"/>
      <c r="AW4" s="571"/>
      <c r="AX4" s="571"/>
      <c r="AY4" s="571"/>
      <c r="AZ4" s="571"/>
      <c r="BA4" s="571"/>
      <c r="BB4" s="571"/>
      <c r="BC4" s="571"/>
      <c r="BD4" s="571"/>
      <c r="BE4" s="571"/>
      <c r="BF4" s="571"/>
      <c r="BG4" s="571"/>
      <c r="BH4" s="571"/>
      <c r="BI4" s="571"/>
      <c r="BJ4" s="572" t="s">
        <v>6</v>
      </c>
      <c r="BK4" s="562"/>
      <c r="BL4" s="562"/>
      <c r="BM4" s="573"/>
      <c r="BN4" s="453"/>
    </row>
    <row r="5" spans="1:66" s="4" customFormat="1" ht="20.100000000000001" customHeight="1">
      <c r="A5" s="43"/>
      <c r="B5" s="43">
        <v>1</v>
      </c>
      <c r="C5" s="43"/>
      <c r="D5" s="564"/>
      <c r="E5" s="565"/>
      <c r="F5" s="565"/>
      <c r="G5" s="565"/>
      <c r="H5" s="565"/>
      <c r="I5" s="566"/>
      <c r="J5" s="568"/>
      <c r="K5" s="565"/>
      <c r="L5" s="565"/>
      <c r="M5" s="565"/>
      <c r="N5" s="565"/>
      <c r="O5" s="565"/>
      <c r="P5" s="566"/>
      <c r="Q5" s="570"/>
      <c r="R5" s="556" t="s">
        <v>289</v>
      </c>
      <c r="S5" s="557"/>
      <c r="T5" s="557"/>
      <c r="U5" s="557"/>
      <c r="V5" s="557"/>
      <c r="W5" s="557"/>
      <c r="X5" s="557"/>
      <c r="Y5" s="557"/>
      <c r="Z5" s="557"/>
      <c r="AA5" s="558"/>
      <c r="AB5" s="556" t="s">
        <v>332</v>
      </c>
      <c r="AC5" s="557"/>
      <c r="AD5" s="557"/>
      <c r="AE5" s="557"/>
      <c r="AF5" s="557"/>
      <c r="AG5" s="557"/>
      <c r="AH5" s="557"/>
      <c r="AI5" s="557"/>
      <c r="AJ5" s="557"/>
      <c r="AK5" s="558"/>
      <c r="AL5" s="556" t="s">
        <v>331</v>
      </c>
      <c r="AM5" s="557"/>
      <c r="AN5" s="557"/>
      <c r="AO5" s="557"/>
      <c r="AP5" s="557"/>
      <c r="AQ5" s="557"/>
      <c r="AR5" s="557"/>
      <c r="AS5" s="557"/>
      <c r="AT5" s="558"/>
      <c r="AU5" s="575" t="s">
        <v>76</v>
      </c>
      <c r="AV5" s="575"/>
      <c r="AW5" s="575"/>
      <c r="AX5" s="575"/>
      <c r="AY5" s="575"/>
      <c r="AZ5" s="589" t="s">
        <v>77</v>
      </c>
      <c r="BA5" s="590"/>
      <c r="BB5" s="590"/>
      <c r="BC5" s="590"/>
      <c r="BD5" s="591"/>
      <c r="BE5" s="575" t="s">
        <v>78</v>
      </c>
      <c r="BF5" s="575"/>
      <c r="BG5" s="575"/>
      <c r="BH5" s="575"/>
      <c r="BI5" s="575"/>
      <c r="BJ5" s="568"/>
      <c r="BK5" s="565"/>
      <c r="BL5" s="565"/>
      <c r="BM5" s="574"/>
      <c r="BN5" s="453"/>
    </row>
    <row r="6" spans="1:66" s="4" customFormat="1" ht="20.100000000000001" hidden="1" customHeight="1">
      <c r="A6" s="43"/>
      <c r="B6" s="43">
        <v>1</v>
      </c>
      <c r="C6" s="43"/>
      <c r="D6" s="614" t="s">
        <v>160</v>
      </c>
      <c r="E6" s="615"/>
      <c r="F6" s="615"/>
      <c r="G6" s="615"/>
      <c r="H6" s="615"/>
      <c r="I6" s="616"/>
      <c r="J6" s="617"/>
      <c r="K6" s="618"/>
      <c r="L6" s="618"/>
      <c r="M6" s="618"/>
      <c r="N6" s="618"/>
      <c r="O6" s="618"/>
      <c r="P6" s="619"/>
      <c r="Q6" s="620">
        <f>+J6/$J$21*100</f>
        <v>0</v>
      </c>
      <c r="R6" s="400"/>
      <c r="S6" s="400"/>
      <c r="T6" s="400"/>
      <c r="U6" s="400"/>
      <c r="V6" s="400"/>
      <c r="W6" s="401"/>
      <c r="X6" s="400"/>
      <c r="Y6" s="400"/>
      <c r="Z6" s="400"/>
      <c r="AA6" s="400"/>
      <c r="AB6" s="401"/>
      <c r="AC6" s="400"/>
      <c r="AD6" s="400"/>
      <c r="AE6" s="400"/>
      <c r="AF6" s="402"/>
      <c r="AG6" s="401"/>
      <c r="AH6" s="400"/>
      <c r="AI6" s="400"/>
      <c r="AJ6" s="400"/>
      <c r="AK6" s="400"/>
      <c r="AL6" s="400"/>
      <c r="AM6" s="400"/>
      <c r="AN6" s="400"/>
      <c r="AO6" s="400"/>
      <c r="AP6" s="401"/>
      <c r="AQ6" s="400"/>
      <c r="AR6" s="400"/>
      <c r="AS6" s="400"/>
      <c r="AT6" s="402"/>
      <c r="AU6" s="221"/>
      <c r="AV6" s="221"/>
      <c r="AW6" s="221"/>
      <c r="AX6" s="221"/>
      <c r="AY6" s="221"/>
      <c r="AZ6" s="222"/>
      <c r="BA6" s="221"/>
      <c r="BB6" s="221"/>
      <c r="BC6" s="221"/>
      <c r="BD6" s="223"/>
      <c r="BE6" s="221"/>
      <c r="BF6" s="221"/>
      <c r="BG6" s="221"/>
      <c r="BH6" s="221"/>
      <c r="BI6" s="221"/>
      <c r="BJ6" s="622"/>
      <c r="BK6" s="623"/>
      <c r="BL6" s="623"/>
      <c r="BM6" s="624"/>
      <c r="BN6" s="453"/>
    </row>
    <row r="7" spans="1:66" s="4" customFormat="1" ht="20.100000000000001" hidden="1" customHeight="1">
      <c r="A7" s="43"/>
      <c r="B7" s="43">
        <v>1</v>
      </c>
      <c r="C7" s="43"/>
      <c r="D7" s="595"/>
      <c r="E7" s="596"/>
      <c r="F7" s="596"/>
      <c r="G7" s="596"/>
      <c r="H7" s="596"/>
      <c r="I7" s="597"/>
      <c r="J7" s="403">
        <v>713955</v>
      </c>
      <c r="K7" s="404"/>
      <c r="L7" s="404"/>
      <c r="M7" s="404"/>
      <c r="N7" s="404"/>
      <c r="O7" s="404"/>
      <c r="P7" s="405"/>
      <c r="Q7" s="621"/>
      <c r="R7" s="406"/>
      <c r="S7" s="406"/>
      <c r="T7" s="406"/>
      <c r="U7" s="407"/>
      <c r="V7" s="407"/>
      <c r="W7" s="408"/>
      <c r="X7" s="407"/>
      <c r="Y7" s="407"/>
      <c r="Z7" s="407"/>
      <c r="AA7" s="407"/>
      <c r="AB7" s="408"/>
      <c r="AC7" s="407"/>
      <c r="AD7" s="407"/>
      <c r="AE7" s="407"/>
      <c r="AF7" s="409"/>
      <c r="AG7" s="408"/>
      <c r="AH7" s="407"/>
      <c r="AI7" s="407"/>
      <c r="AJ7" s="407"/>
      <c r="AK7" s="407"/>
      <c r="AL7" s="407"/>
      <c r="AM7" s="407"/>
      <c r="AN7" s="407"/>
      <c r="AO7" s="407"/>
      <c r="AP7" s="408"/>
      <c r="AQ7" s="407"/>
      <c r="AR7" s="407"/>
      <c r="AS7" s="407"/>
      <c r="AT7" s="409"/>
      <c r="AU7" s="224"/>
      <c r="AV7" s="224"/>
      <c r="AW7" s="224"/>
      <c r="AX7" s="224"/>
      <c r="AY7" s="224"/>
      <c r="AZ7" s="225"/>
      <c r="BA7" s="224"/>
      <c r="BB7" s="224"/>
      <c r="BC7" s="224"/>
      <c r="BD7" s="226"/>
      <c r="BE7" s="224"/>
      <c r="BF7" s="224"/>
      <c r="BG7" s="224"/>
      <c r="BH7" s="224"/>
      <c r="BI7" s="224"/>
      <c r="BJ7" s="608"/>
      <c r="BK7" s="609"/>
      <c r="BL7" s="609"/>
      <c r="BM7" s="610"/>
      <c r="BN7" s="453"/>
    </row>
    <row r="8" spans="1:66" s="4" customFormat="1" ht="20.100000000000001" hidden="1" customHeight="1">
      <c r="A8" s="43"/>
      <c r="B8" s="43">
        <v>1</v>
      </c>
      <c r="C8" s="43"/>
      <c r="D8" s="598"/>
      <c r="E8" s="599"/>
      <c r="F8" s="599"/>
      <c r="G8" s="599"/>
      <c r="H8" s="599"/>
      <c r="I8" s="600"/>
      <c r="J8" s="410" t="s">
        <v>161</v>
      </c>
      <c r="K8" s="587">
        <v>5</v>
      </c>
      <c r="L8" s="587"/>
      <c r="M8" s="411" t="s">
        <v>163</v>
      </c>
      <c r="N8" s="625">
        <f>J6/K8</f>
        <v>0</v>
      </c>
      <c r="O8" s="625"/>
      <c r="P8" s="412" t="s">
        <v>162</v>
      </c>
      <c r="Q8" s="621"/>
      <c r="R8" s="413"/>
      <c r="S8" s="413"/>
      <c r="T8" s="413"/>
      <c r="U8" s="413"/>
      <c r="V8" s="413"/>
      <c r="W8" s="414"/>
      <c r="X8" s="413"/>
      <c r="Y8" s="413"/>
      <c r="Z8" s="413"/>
      <c r="AA8" s="413"/>
      <c r="AB8" s="414"/>
      <c r="AC8" s="413"/>
      <c r="AD8" s="413"/>
      <c r="AE8" s="413"/>
      <c r="AF8" s="415"/>
      <c r="AG8" s="414"/>
      <c r="AH8" s="413"/>
      <c r="AI8" s="413"/>
      <c r="AJ8" s="413"/>
      <c r="AK8" s="413"/>
      <c r="AL8" s="413"/>
      <c r="AM8" s="413"/>
      <c r="AN8" s="413"/>
      <c r="AO8" s="413"/>
      <c r="AP8" s="414"/>
      <c r="AQ8" s="413"/>
      <c r="AR8" s="413"/>
      <c r="AS8" s="413"/>
      <c r="AT8" s="415"/>
      <c r="AU8" s="227"/>
      <c r="AV8" s="227"/>
      <c r="AW8" s="227"/>
      <c r="AX8" s="227"/>
      <c r="AY8" s="227"/>
      <c r="AZ8" s="228"/>
      <c r="BA8" s="227"/>
      <c r="BB8" s="227"/>
      <c r="BC8" s="227"/>
      <c r="BD8" s="229"/>
      <c r="BE8" s="227"/>
      <c r="BF8" s="227"/>
      <c r="BG8" s="227"/>
      <c r="BH8" s="227"/>
      <c r="BI8" s="227"/>
      <c r="BJ8" s="611"/>
      <c r="BK8" s="612"/>
      <c r="BL8" s="612"/>
      <c r="BM8" s="613"/>
      <c r="BN8" s="453"/>
    </row>
    <row r="9" spans="1:66" s="4" customFormat="1" ht="20.100000000000001" hidden="1" customHeight="1">
      <c r="A9" s="43"/>
      <c r="B9" s="43">
        <v>1</v>
      </c>
      <c r="C9" s="43"/>
      <c r="D9" s="592" t="s">
        <v>166</v>
      </c>
      <c r="E9" s="593"/>
      <c r="F9" s="593"/>
      <c r="G9" s="593"/>
      <c r="H9" s="593"/>
      <c r="I9" s="594"/>
      <c r="J9" s="601"/>
      <c r="K9" s="602"/>
      <c r="L9" s="602"/>
      <c r="M9" s="602"/>
      <c r="N9" s="602"/>
      <c r="O9" s="602"/>
      <c r="P9" s="603"/>
      <c r="Q9" s="604">
        <f>+J9/$J$21*100</f>
        <v>0</v>
      </c>
      <c r="R9" s="417"/>
      <c r="S9" s="417"/>
      <c r="T9" s="417"/>
      <c r="U9" s="417"/>
      <c r="V9" s="417"/>
      <c r="W9" s="416"/>
      <c r="X9" s="417"/>
      <c r="Y9" s="417"/>
      <c r="Z9" s="417"/>
      <c r="AA9" s="417"/>
      <c r="AB9" s="416"/>
      <c r="AC9" s="417"/>
      <c r="AD9" s="417"/>
      <c r="AE9" s="417"/>
      <c r="AF9" s="418"/>
      <c r="AG9" s="416"/>
      <c r="AH9" s="417"/>
      <c r="AI9" s="417"/>
      <c r="AJ9" s="417"/>
      <c r="AK9" s="417"/>
      <c r="AL9" s="417"/>
      <c r="AM9" s="417"/>
      <c r="AN9" s="417"/>
      <c r="AO9" s="417"/>
      <c r="AP9" s="416"/>
      <c r="AQ9" s="417"/>
      <c r="AR9" s="417"/>
      <c r="AS9" s="417"/>
      <c r="AT9" s="418"/>
      <c r="AU9" s="230"/>
      <c r="AV9" s="230"/>
      <c r="AW9" s="230"/>
      <c r="AX9" s="230"/>
      <c r="AY9" s="230"/>
      <c r="AZ9" s="231"/>
      <c r="BA9" s="230"/>
      <c r="BB9" s="230"/>
      <c r="BC9" s="230"/>
      <c r="BD9" s="232"/>
      <c r="BE9" s="230"/>
      <c r="BF9" s="230"/>
      <c r="BG9" s="230"/>
      <c r="BH9" s="230"/>
      <c r="BI9" s="230"/>
      <c r="BJ9" s="605"/>
      <c r="BK9" s="606"/>
      <c r="BL9" s="606"/>
      <c r="BM9" s="607"/>
      <c r="BN9" s="453"/>
    </row>
    <row r="10" spans="1:66" s="4" customFormat="1" ht="20.100000000000001" hidden="1" customHeight="1">
      <c r="A10" s="43"/>
      <c r="B10" s="43">
        <v>1</v>
      </c>
      <c r="C10" s="43"/>
      <c r="D10" s="595"/>
      <c r="E10" s="596"/>
      <c r="F10" s="596"/>
      <c r="G10" s="596"/>
      <c r="H10" s="596"/>
      <c r="I10" s="597"/>
      <c r="J10" s="403"/>
      <c r="K10" s="404"/>
      <c r="L10" s="404"/>
      <c r="M10" s="404"/>
      <c r="N10" s="404"/>
      <c r="O10" s="404"/>
      <c r="P10" s="405"/>
      <c r="Q10" s="604"/>
      <c r="R10" s="408"/>
      <c r="S10" s="407"/>
      <c r="T10" s="407"/>
      <c r="U10" s="406"/>
      <c r="V10" s="406"/>
      <c r="W10" s="419"/>
      <c r="X10" s="406"/>
      <c r="Y10" s="406"/>
      <c r="Z10" s="406"/>
      <c r="AA10" s="406"/>
      <c r="AB10" s="419"/>
      <c r="AC10" s="406"/>
      <c r="AD10" s="407"/>
      <c r="AE10" s="407"/>
      <c r="AF10" s="409"/>
      <c r="AG10" s="408"/>
      <c r="AH10" s="407"/>
      <c r="AI10" s="407"/>
      <c r="AJ10" s="407"/>
      <c r="AK10" s="409"/>
      <c r="AL10" s="407"/>
      <c r="AM10" s="407"/>
      <c r="AN10" s="407"/>
      <c r="AO10" s="407"/>
      <c r="AP10" s="408"/>
      <c r="AQ10" s="407"/>
      <c r="AR10" s="407"/>
      <c r="AS10" s="407"/>
      <c r="AT10" s="409"/>
      <c r="AU10" s="224"/>
      <c r="AV10" s="224"/>
      <c r="AW10" s="224"/>
      <c r="AX10" s="224"/>
      <c r="AY10" s="224"/>
      <c r="AZ10" s="225"/>
      <c r="BA10" s="224"/>
      <c r="BB10" s="224"/>
      <c r="BC10" s="224"/>
      <c r="BD10" s="226"/>
      <c r="BE10" s="224"/>
      <c r="BF10" s="224"/>
      <c r="BG10" s="224"/>
      <c r="BH10" s="224"/>
      <c r="BI10" s="224"/>
      <c r="BJ10" s="608"/>
      <c r="BK10" s="609"/>
      <c r="BL10" s="609"/>
      <c r="BM10" s="610"/>
      <c r="BN10" s="453"/>
    </row>
    <row r="11" spans="1:66" s="4" customFormat="1" ht="20.100000000000001" hidden="1" customHeight="1">
      <c r="A11" s="43"/>
      <c r="B11" s="43">
        <v>1</v>
      </c>
      <c r="C11" s="43"/>
      <c r="D11" s="598"/>
      <c r="E11" s="599"/>
      <c r="F11" s="599"/>
      <c r="G11" s="599"/>
      <c r="H11" s="599"/>
      <c r="I11" s="600"/>
      <c r="J11" s="410" t="s">
        <v>161</v>
      </c>
      <c r="K11" s="587">
        <v>20</v>
      </c>
      <c r="L11" s="587"/>
      <c r="M11" s="411" t="s">
        <v>163</v>
      </c>
      <c r="N11" s="588">
        <f>J9/K11</f>
        <v>0</v>
      </c>
      <c r="O11" s="588"/>
      <c r="P11" s="412" t="s">
        <v>162</v>
      </c>
      <c r="Q11" s="604"/>
      <c r="R11" s="413"/>
      <c r="S11" s="413"/>
      <c r="T11" s="413"/>
      <c r="U11" s="413"/>
      <c r="V11" s="413"/>
      <c r="W11" s="414"/>
      <c r="X11" s="413"/>
      <c r="Y11" s="413"/>
      <c r="Z11" s="413"/>
      <c r="AA11" s="413"/>
      <c r="AB11" s="414"/>
      <c r="AC11" s="413"/>
      <c r="AD11" s="413"/>
      <c r="AE11" s="413"/>
      <c r="AF11" s="415"/>
      <c r="AG11" s="414"/>
      <c r="AH11" s="413"/>
      <c r="AI11" s="413"/>
      <c r="AJ11" s="413"/>
      <c r="AK11" s="413"/>
      <c r="AL11" s="413"/>
      <c r="AM11" s="413"/>
      <c r="AN11" s="413"/>
      <c r="AO11" s="413"/>
      <c r="AP11" s="414"/>
      <c r="AQ11" s="413"/>
      <c r="AR11" s="413"/>
      <c r="AS11" s="413"/>
      <c r="AT11" s="415"/>
      <c r="AU11" s="227"/>
      <c r="AV11" s="227"/>
      <c r="AW11" s="227"/>
      <c r="AX11" s="227"/>
      <c r="AY11" s="227"/>
      <c r="AZ11" s="228"/>
      <c r="BA11" s="227"/>
      <c r="BB11" s="227"/>
      <c r="BC11" s="227"/>
      <c r="BD11" s="229"/>
      <c r="BE11" s="227"/>
      <c r="BF11" s="227"/>
      <c r="BG11" s="227"/>
      <c r="BH11" s="227"/>
      <c r="BI11" s="227"/>
      <c r="BJ11" s="611"/>
      <c r="BK11" s="612"/>
      <c r="BL11" s="612"/>
      <c r="BM11" s="613"/>
      <c r="BN11" s="453"/>
    </row>
    <row r="12" spans="1:66" s="4" customFormat="1" ht="20.100000000000001" customHeight="1">
      <c r="A12" s="43"/>
      <c r="B12" s="43">
        <v>1</v>
      </c>
      <c r="C12" s="43"/>
      <c r="D12" s="592" t="s">
        <v>71</v>
      </c>
      <c r="E12" s="653"/>
      <c r="F12" s="653"/>
      <c r="G12" s="653"/>
      <c r="H12" s="653"/>
      <c r="I12" s="654"/>
      <c r="J12" s="661">
        <f>공정별소요인원!AB17-J18</f>
        <v>-1.6332556102570308</v>
      </c>
      <c r="K12" s="662"/>
      <c r="L12" s="662"/>
      <c r="M12" s="662"/>
      <c r="N12" s="662"/>
      <c r="O12" s="662"/>
      <c r="P12" s="663"/>
      <c r="Q12" s="604">
        <f>+J12/$J$21*100</f>
        <v>-19.520802048874415</v>
      </c>
      <c r="R12" s="416"/>
      <c r="S12" s="417"/>
      <c r="T12" s="417"/>
      <c r="U12" s="417"/>
      <c r="V12" s="417"/>
      <c r="W12" s="417"/>
      <c r="X12" s="417"/>
      <c r="Y12" s="417"/>
      <c r="Z12" s="417"/>
      <c r="AA12" s="418"/>
      <c r="AB12" s="417"/>
      <c r="AC12" s="417"/>
      <c r="AD12" s="417"/>
      <c r="AE12" s="417"/>
      <c r="AF12" s="417"/>
      <c r="AG12" s="417"/>
      <c r="AH12" s="417"/>
      <c r="AI12" s="417"/>
      <c r="AJ12" s="417"/>
      <c r="AK12" s="418"/>
      <c r="AL12" s="417"/>
      <c r="AM12" s="417"/>
      <c r="AN12" s="417"/>
      <c r="AO12" s="417"/>
      <c r="AP12" s="417"/>
      <c r="AQ12" s="417"/>
      <c r="AR12" s="417"/>
      <c r="AS12" s="417"/>
      <c r="AT12" s="418"/>
      <c r="AU12" s="230"/>
      <c r="AV12" s="230"/>
      <c r="AW12" s="230"/>
      <c r="AX12" s="230"/>
      <c r="AY12" s="230"/>
      <c r="AZ12" s="231"/>
      <c r="BA12" s="230"/>
      <c r="BB12" s="230"/>
      <c r="BC12" s="230"/>
      <c r="BD12" s="232"/>
      <c r="BE12" s="230"/>
      <c r="BF12" s="230"/>
      <c r="BG12" s="230"/>
      <c r="BH12" s="230"/>
      <c r="BI12" s="230"/>
      <c r="BJ12" s="578"/>
      <c r="BK12" s="579"/>
      <c r="BL12" s="579"/>
      <c r="BM12" s="580"/>
      <c r="BN12" s="453"/>
    </row>
    <row r="13" spans="1:66" s="4" customFormat="1" ht="5.0999999999999996" customHeight="1">
      <c r="A13" s="43"/>
      <c r="B13" s="43">
        <v>1</v>
      </c>
      <c r="C13" s="43"/>
      <c r="D13" s="655"/>
      <c r="E13" s="656"/>
      <c r="F13" s="656"/>
      <c r="G13" s="656"/>
      <c r="H13" s="656"/>
      <c r="I13" s="657"/>
      <c r="J13" s="403"/>
      <c r="K13" s="404"/>
      <c r="L13" s="404"/>
      <c r="M13" s="404"/>
      <c r="N13" s="404"/>
      <c r="O13" s="404"/>
      <c r="P13" s="405"/>
      <c r="Q13" s="604"/>
      <c r="R13" s="419"/>
      <c r="S13" s="406"/>
      <c r="T13" s="406"/>
      <c r="U13" s="406"/>
      <c r="V13" s="406"/>
      <c r="W13" s="406"/>
      <c r="X13" s="406"/>
      <c r="Y13" s="406"/>
      <c r="Z13" s="406"/>
      <c r="AA13" s="420"/>
      <c r="AB13" s="406"/>
      <c r="AC13" s="406"/>
      <c r="AD13" s="406"/>
      <c r="AE13" s="406"/>
      <c r="AF13" s="406"/>
      <c r="AG13" s="406"/>
      <c r="AH13" s="406"/>
      <c r="AI13" s="406"/>
      <c r="AJ13" s="406"/>
      <c r="AK13" s="420"/>
      <c r="AL13" s="406"/>
      <c r="AM13" s="406"/>
      <c r="AN13" s="406"/>
      <c r="AO13" s="406"/>
      <c r="AP13" s="406"/>
      <c r="AQ13" s="406"/>
      <c r="AR13" s="406"/>
      <c r="AS13" s="406"/>
      <c r="AT13" s="420"/>
      <c r="AU13" s="224"/>
      <c r="AV13" s="224"/>
      <c r="AW13" s="224"/>
      <c r="AX13" s="224"/>
      <c r="AY13" s="224"/>
      <c r="AZ13" s="225"/>
      <c r="BA13" s="224"/>
      <c r="BB13" s="224"/>
      <c r="BC13" s="224"/>
      <c r="BD13" s="226"/>
      <c r="BE13" s="224"/>
      <c r="BF13" s="224"/>
      <c r="BG13" s="224"/>
      <c r="BH13" s="224"/>
      <c r="BI13" s="224"/>
      <c r="BJ13" s="581"/>
      <c r="BK13" s="582"/>
      <c r="BL13" s="582"/>
      <c r="BM13" s="583"/>
      <c r="BN13" s="453"/>
    </row>
    <row r="14" spans="1:66" s="4" customFormat="1" ht="20.100000000000001" customHeight="1">
      <c r="A14" s="43"/>
      <c r="B14" s="43">
        <v>1</v>
      </c>
      <c r="C14" s="43"/>
      <c r="D14" s="658"/>
      <c r="E14" s="659"/>
      <c r="F14" s="659"/>
      <c r="G14" s="659"/>
      <c r="H14" s="659"/>
      <c r="I14" s="660"/>
      <c r="J14" s="410" t="s">
        <v>161</v>
      </c>
      <c r="K14" s="587">
        <f>DB!E7</f>
        <v>60</v>
      </c>
      <c r="L14" s="587"/>
      <c r="M14" s="411" t="s">
        <v>163</v>
      </c>
      <c r="N14" s="588">
        <f>J12/K14</f>
        <v>-2.722092683761718E-2</v>
      </c>
      <c r="O14" s="588"/>
      <c r="P14" s="412" t="s">
        <v>162</v>
      </c>
      <c r="Q14" s="604"/>
      <c r="R14" s="414"/>
      <c r="S14" s="413"/>
      <c r="T14" s="413"/>
      <c r="U14" s="413"/>
      <c r="V14" s="413"/>
      <c r="W14" s="413"/>
      <c r="X14" s="413"/>
      <c r="Y14" s="413"/>
      <c r="Z14" s="413"/>
      <c r="AA14" s="415"/>
      <c r="AB14" s="413"/>
      <c r="AC14" s="413"/>
      <c r="AD14" s="413"/>
      <c r="AE14" s="413"/>
      <c r="AF14" s="413"/>
      <c r="AG14" s="413"/>
      <c r="AH14" s="413"/>
      <c r="AI14" s="413"/>
      <c r="AJ14" s="413"/>
      <c r="AK14" s="415"/>
      <c r="AL14" s="413"/>
      <c r="AM14" s="413"/>
      <c r="AN14" s="413"/>
      <c r="AO14" s="413"/>
      <c r="AP14" s="413"/>
      <c r="AQ14" s="413"/>
      <c r="AR14" s="413"/>
      <c r="AS14" s="413"/>
      <c r="AT14" s="415"/>
      <c r="AU14" s="227"/>
      <c r="AV14" s="227"/>
      <c r="AW14" s="227"/>
      <c r="AX14" s="227"/>
      <c r="AY14" s="227"/>
      <c r="AZ14" s="228"/>
      <c r="BA14" s="227"/>
      <c r="BB14" s="227"/>
      <c r="BC14" s="227"/>
      <c r="BD14" s="229"/>
      <c r="BE14" s="227"/>
      <c r="BF14" s="227"/>
      <c r="BG14" s="227"/>
      <c r="BH14" s="227"/>
      <c r="BI14" s="227"/>
      <c r="BJ14" s="584"/>
      <c r="BK14" s="585"/>
      <c r="BL14" s="585"/>
      <c r="BM14" s="586"/>
      <c r="BN14" s="453"/>
    </row>
    <row r="15" spans="1:66" s="4" customFormat="1" ht="20.100000000000001" hidden="1" customHeight="1">
      <c r="A15" s="43"/>
      <c r="B15" s="43">
        <v>0</v>
      </c>
      <c r="C15" s="43"/>
      <c r="D15" s="592" t="s">
        <v>68</v>
      </c>
      <c r="E15" s="593"/>
      <c r="F15" s="593"/>
      <c r="G15" s="593"/>
      <c r="H15" s="593"/>
      <c r="I15" s="594"/>
      <c r="J15" s="421"/>
      <c r="K15" s="422"/>
      <c r="L15" s="422"/>
      <c r="M15" s="422"/>
      <c r="N15" s="422"/>
      <c r="O15" s="422"/>
      <c r="P15" s="423"/>
      <c r="Q15" s="424"/>
      <c r="R15" s="417"/>
      <c r="S15" s="417"/>
      <c r="T15" s="417"/>
      <c r="U15" s="417"/>
      <c r="V15" s="417"/>
      <c r="W15" s="416"/>
      <c r="X15" s="417"/>
      <c r="Y15" s="417"/>
      <c r="Z15" s="417"/>
      <c r="AA15" s="417"/>
      <c r="AB15" s="417"/>
      <c r="AC15" s="417"/>
      <c r="AD15" s="417"/>
      <c r="AE15" s="417"/>
      <c r="AF15" s="417"/>
      <c r="AG15" s="416"/>
      <c r="AH15" s="417"/>
      <c r="AI15" s="417"/>
      <c r="AJ15" s="417"/>
      <c r="AK15" s="417"/>
      <c r="AL15" s="417"/>
      <c r="AM15" s="417"/>
      <c r="AN15" s="417"/>
      <c r="AO15" s="417"/>
      <c r="AP15" s="425"/>
      <c r="AQ15" s="426"/>
      <c r="AR15" s="426"/>
      <c r="AS15" s="426"/>
      <c r="AT15" s="427"/>
      <c r="AU15" s="233"/>
      <c r="AV15" s="233"/>
      <c r="AW15" s="233"/>
      <c r="AX15" s="233"/>
      <c r="AY15" s="233"/>
      <c r="AZ15" s="231"/>
      <c r="BA15" s="230"/>
      <c r="BB15" s="230"/>
      <c r="BC15" s="230"/>
      <c r="BD15" s="232"/>
      <c r="BE15" s="230"/>
      <c r="BF15" s="230"/>
      <c r="BG15" s="230"/>
      <c r="BH15" s="230"/>
      <c r="BI15" s="230"/>
      <c r="BJ15" s="578"/>
      <c r="BK15" s="606"/>
      <c r="BL15" s="606"/>
      <c r="BM15" s="607"/>
      <c r="BN15" s="453"/>
    </row>
    <row r="16" spans="1:66" s="4" customFormat="1" ht="20.100000000000001" hidden="1" customHeight="1">
      <c r="A16" s="43"/>
      <c r="B16" s="43">
        <v>0</v>
      </c>
      <c r="C16" s="43"/>
      <c r="D16" s="595"/>
      <c r="E16" s="596"/>
      <c r="F16" s="596"/>
      <c r="G16" s="596"/>
      <c r="H16" s="596"/>
      <c r="I16" s="597"/>
      <c r="J16" s="403"/>
      <c r="K16" s="404"/>
      <c r="L16" s="404"/>
      <c r="M16" s="404"/>
      <c r="N16" s="404"/>
      <c r="O16" s="404"/>
      <c r="P16" s="405"/>
      <c r="Q16" s="428"/>
      <c r="R16" s="407"/>
      <c r="S16" s="407"/>
      <c r="T16" s="407"/>
      <c r="U16" s="407"/>
      <c r="V16" s="407"/>
      <c r="W16" s="408"/>
      <c r="X16" s="407"/>
      <c r="Y16" s="407"/>
      <c r="Z16" s="407"/>
      <c r="AA16" s="407"/>
      <c r="AB16" s="407"/>
      <c r="AC16" s="407"/>
      <c r="AD16" s="407"/>
      <c r="AE16" s="407"/>
      <c r="AF16" s="407"/>
      <c r="AG16" s="408"/>
      <c r="AH16" s="407"/>
      <c r="AI16" s="407"/>
      <c r="AJ16" s="407"/>
      <c r="AK16" s="407"/>
      <c r="AL16" s="407"/>
      <c r="AM16" s="407"/>
      <c r="AN16" s="407"/>
      <c r="AO16" s="407"/>
      <c r="AP16" s="429"/>
      <c r="AQ16" s="430"/>
      <c r="AR16" s="430"/>
      <c r="AS16" s="430"/>
      <c r="AT16" s="431"/>
      <c r="AU16" s="234"/>
      <c r="AV16" s="234"/>
      <c r="AW16" s="234"/>
      <c r="AX16" s="234"/>
      <c r="AY16" s="234"/>
      <c r="AZ16" s="225"/>
      <c r="BA16" s="224"/>
      <c r="BB16" s="224"/>
      <c r="BC16" s="224"/>
      <c r="BD16" s="226"/>
      <c r="BE16" s="224"/>
      <c r="BF16" s="224"/>
      <c r="BG16" s="224"/>
      <c r="BH16" s="224"/>
      <c r="BI16" s="224"/>
      <c r="BJ16" s="608"/>
      <c r="BK16" s="609"/>
      <c r="BL16" s="609"/>
      <c r="BM16" s="610"/>
      <c r="BN16" s="453"/>
    </row>
    <row r="17" spans="1:66" s="4" customFormat="1" ht="20.100000000000001" hidden="1" customHeight="1">
      <c r="A17" s="43"/>
      <c r="B17" s="43">
        <v>0</v>
      </c>
      <c r="C17" s="43"/>
      <c r="D17" s="598"/>
      <c r="E17" s="599"/>
      <c r="F17" s="599"/>
      <c r="G17" s="599"/>
      <c r="H17" s="599"/>
      <c r="I17" s="600"/>
      <c r="J17" s="410"/>
      <c r="K17" s="432"/>
      <c r="L17" s="432"/>
      <c r="M17" s="432"/>
      <c r="N17" s="432"/>
      <c r="O17" s="432"/>
      <c r="P17" s="412"/>
      <c r="Q17" s="428"/>
      <c r="R17" s="413"/>
      <c r="S17" s="413"/>
      <c r="T17" s="413"/>
      <c r="U17" s="413"/>
      <c r="V17" s="413"/>
      <c r="W17" s="414"/>
      <c r="X17" s="413"/>
      <c r="Y17" s="413"/>
      <c r="Z17" s="413"/>
      <c r="AA17" s="413"/>
      <c r="AB17" s="433"/>
      <c r="AC17" s="433"/>
      <c r="AD17" s="407"/>
      <c r="AE17" s="407"/>
      <c r="AF17" s="407"/>
      <c r="AG17" s="434"/>
      <c r="AH17" s="433"/>
      <c r="AI17" s="433"/>
      <c r="AJ17" s="433"/>
      <c r="AK17" s="433"/>
      <c r="AL17" s="413"/>
      <c r="AM17" s="413"/>
      <c r="AN17" s="413"/>
      <c r="AO17" s="413"/>
      <c r="AP17" s="435"/>
      <c r="AQ17" s="436"/>
      <c r="AR17" s="436"/>
      <c r="AS17" s="436"/>
      <c r="AT17" s="437"/>
      <c r="AU17" s="235"/>
      <c r="AV17" s="235"/>
      <c r="AW17" s="235"/>
      <c r="AX17" s="235"/>
      <c r="AY17" s="235"/>
      <c r="AZ17" s="228"/>
      <c r="BA17" s="227"/>
      <c r="BB17" s="227"/>
      <c r="BC17" s="227"/>
      <c r="BD17" s="229"/>
      <c r="BE17" s="227"/>
      <c r="BF17" s="227"/>
      <c r="BG17" s="227"/>
      <c r="BH17" s="227"/>
      <c r="BI17" s="227"/>
      <c r="BJ17" s="611"/>
      <c r="BK17" s="612"/>
      <c r="BL17" s="612"/>
      <c r="BM17" s="613"/>
      <c r="BN17" s="453"/>
    </row>
    <row r="18" spans="1:66" s="4" customFormat="1" ht="20.100000000000001" customHeight="1">
      <c r="A18" s="43"/>
      <c r="B18" s="43">
        <v>1</v>
      </c>
      <c r="C18" s="43"/>
      <c r="D18" s="592" t="s">
        <v>69</v>
      </c>
      <c r="E18" s="593"/>
      <c r="F18" s="593"/>
      <c r="G18" s="593"/>
      <c r="H18" s="593"/>
      <c r="I18" s="594"/>
      <c r="J18" s="644">
        <v>10</v>
      </c>
      <c r="K18" s="645"/>
      <c r="L18" s="645"/>
      <c r="M18" s="645"/>
      <c r="N18" s="645"/>
      <c r="O18" s="645"/>
      <c r="P18" s="646"/>
      <c r="Q18" s="647">
        <f>+J18/$J$21*100</f>
        <v>119.5208020488744</v>
      </c>
      <c r="R18" s="417"/>
      <c r="S18" s="417"/>
      <c r="T18" s="417"/>
      <c r="U18" s="417"/>
      <c r="V18" s="417"/>
      <c r="W18" s="417"/>
      <c r="X18" s="417"/>
      <c r="Y18" s="417"/>
      <c r="Z18" s="417"/>
      <c r="AA18" s="417"/>
      <c r="AB18" s="416"/>
      <c r="AC18" s="417"/>
      <c r="AD18" s="417"/>
      <c r="AE18" s="417"/>
      <c r="AF18" s="417"/>
      <c r="AG18" s="417"/>
      <c r="AH18" s="417"/>
      <c r="AI18" s="417"/>
      <c r="AJ18" s="417"/>
      <c r="AK18" s="418"/>
      <c r="AL18" s="417"/>
      <c r="AM18" s="417"/>
      <c r="AN18" s="417"/>
      <c r="AO18" s="417"/>
      <c r="AP18" s="417"/>
      <c r="AQ18" s="417"/>
      <c r="AR18" s="417"/>
      <c r="AS18" s="417"/>
      <c r="AT18" s="418"/>
      <c r="AU18" s="230"/>
      <c r="AV18" s="230"/>
      <c r="AW18" s="230"/>
      <c r="AX18" s="230"/>
      <c r="AY18" s="230"/>
      <c r="AZ18" s="231"/>
      <c r="BA18" s="230"/>
      <c r="BB18" s="230"/>
      <c r="BC18" s="230"/>
      <c r="BD18" s="232"/>
      <c r="BE18" s="230"/>
      <c r="BF18" s="230"/>
      <c r="BG18" s="230"/>
      <c r="BH18" s="230"/>
      <c r="BI18" s="230"/>
      <c r="BJ18" s="578"/>
      <c r="BK18" s="606"/>
      <c r="BL18" s="606"/>
      <c r="BM18" s="607"/>
      <c r="BN18" s="453"/>
    </row>
    <row r="19" spans="1:66" s="4" customFormat="1" ht="5.0999999999999996" customHeight="1">
      <c r="A19" s="43"/>
      <c r="B19" s="43">
        <v>1</v>
      </c>
      <c r="C19" s="43"/>
      <c r="D19" s="595"/>
      <c r="E19" s="596"/>
      <c r="F19" s="596"/>
      <c r="G19" s="596"/>
      <c r="H19" s="596"/>
      <c r="I19" s="597"/>
      <c r="J19" s="403"/>
      <c r="K19" s="404"/>
      <c r="L19" s="404"/>
      <c r="M19" s="404"/>
      <c r="N19" s="404"/>
      <c r="O19" s="404"/>
      <c r="P19" s="405"/>
      <c r="Q19" s="621"/>
      <c r="R19" s="407"/>
      <c r="S19" s="407"/>
      <c r="T19" s="407"/>
      <c r="U19" s="407"/>
      <c r="V19" s="407"/>
      <c r="W19" s="407"/>
      <c r="X19" s="407"/>
      <c r="Y19" s="407"/>
      <c r="Z19" s="407"/>
      <c r="AA19" s="407"/>
      <c r="AB19" s="408"/>
      <c r="AC19" s="407"/>
      <c r="AD19" s="407"/>
      <c r="AE19" s="407"/>
      <c r="AF19" s="407"/>
      <c r="AG19" s="407"/>
      <c r="AH19" s="407"/>
      <c r="AI19" s="407"/>
      <c r="AJ19" s="407"/>
      <c r="AK19" s="409"/>
      <c r="AL19" s="407"/>
      <c r="AM19" s="407"/>
      <c r="AN19" s="407"/>
      <c r="AO19" s="407"/>
      <c r="AP19" s="406"/>
      <c r="AQ19" s="406"/>
      <c r="AR19" s="406"/>
      <c r="AS19" s="406"/>
      <c r="AT19" s="420"/>
      <c r="AU19" s="224"/>
      <c r="AV19" s="224"/>
      <c r="AW19" s="224"/>
      <c r="AX19" s="224"/>
      <c r="AY19" s="224"/>
      <c r="AZ19" s="225"/>
      <c r="BA19" s="224"/>
      <c r="BB19" s="224"/>
      <c r="BC19" s="224"/>
      <c r="BD19" s="226"/>
      <c r="BE19" s="224"/>
      <c r="BF19" s="224"/>
      <c r="BG19" s="224"/>
      <c r="BH19" s="224"/>
      <c r="BI19" s="224"/>
      <c r="BJ19" s="608"/>
      <c r="BK19" s="609"/>
      <c r="BL19" s="609"/>
      <c r="BM19" s="610"/>
      <c r="BN19" s="453"/>
    </row>
    <row r="20" spans="1:66" s="4" customFormat="1" ht="20.100000000000001" customHeight="1">
      <c r="A20" s="43"/>
      <c r="B20" s="43">
        <v>1</v>
      </c>
      <c r="C20" s="43"/>
      <c r="D20" s="641"/>
      <c r="E20" s="642"/>
      <c r="F20" s="642"/>
      <c r="G20" s="642"/>
      <c r="H20" s="642"/>
      <c r="I20" s="643"/>
      <c r="J20" s="438" t="s">
        <v>164</v>
      </c>
      <c r="K20" s="652">
        <v>5</v>
      </c>
      <c r="L20" s="652"/>
      <c r="M20" s="439" t="s">
        <v>163</v>
      </c>
      <c r="N20" s="588">
        <f>J18/K20</f>
        <v>2</v>
      </c>
      <c r="O20" s="588"/>
      <c r="P20" s="440" t="s">
        <v>165</v>
      </c>
      <c r="Q20" s="648"/>
      <c r="R20" s="433"/>
      <c r="S20" s="433"/>
      <c r="T20" s="433"/>
      <c r="U20" s="433"/>
      <c r="V20" s="433"/>
      <c r="W20" s="433"/>
      <c r="X20" s="433"/>
      <c r="Y20" s="433"/>
      <c r="Z20" s="433"/>
      <c r="AA20" s="433"/>
      <c r="AB20" s="434"/>
      <c r="AC20" s="433"/>
      <c r="AD20" s="433"/>
      <c r="AE20" s="433"/>
      <c r="AF20" s="433"/>
      <c r="AG20" s="433"/>
      <c r="AH20" s="433"/>
      <c r="AI20" s="433"/>
      <c r="AJ20" s="433"/>
      <c r="AK20" s="441"/>
      <c r="AL20" s="407"/>
      <c r="AM20" s="407"/>
      <c r="AN20" s="407"/>
      <c r="AO20" s="407"/>
      <c r="AP20" s="413"/>
      <c r="AQ20" s="433"/>
      <c r="AR20" s="433"/>
      <c r="AS20" s="433"/>
      <c r="AT20" s="415"/>
      <c r="AU20" s="227"/>
      <c r="AV20" s="227"/>
      <c r="AW20" s="227"/>
      <c r="AX20" s="227"/>
      <c r="AY20" s="227"/>
      <c r="AZ20" s="237"/>
      <c r="BA20" s="236"/>
      <c r="BB20" s="236"/>
      <c r="BC20" s="236"/>
      <c r="BD20" s="238"/>
      <c r="BE20" s="236"/>
      <c r="BF20" s="236"/>
      <c r="BG20" s="236"/>
      <c r="BH20" s="236"/>
      <c r="BI20" s="236"/>
      <c r="BJ20" s="649"/>
      <c r="BK20" s="650"/>
      <c r="BL20" s="650"/>
      <c r="BM20" s="651"/>
      <c r="BN20" s="453"/>
    </row>
    <row r="21" spans="1:66" s="260" customFormat="1" ht="20.100000000000001" customHeight="1">
      <c r="A21" s="43"/>
      <c r="B21" s="43">
        <v>1</v>
      </c>
      <c r="C21" s="43"/>
      <c r="D21" s="664" t="s">
        <v>7</v>
      </c>
      <c r="E21" s="665"/>
      <c r="F21" s="665"/>
      <c r="G21" s="665"/>
      <c r="H21" s="665"/>
      <c r="I21" s="666"/>
      <c r="J21" s="673">
        <f>+J18+J12+J6+J9</f>
        <v>8.3667443897429692</v>
      </c>
      <c r="K21" s="674"/>
      <c r="L21" s="674"/>
      <c r="M21" s="674"/>
      <c r="N21" s="674"/>
      <c r="O21" s="674"/>
      <c r="P21" s="675"/>
      <c r="Q21" s="620">
        <f>+Q6+Q9+Q12+Q18</f>
        <v>99.999999999999986</v>
      </c>
      <c r="R21" s="443"/>
      <c r="S21" s="443"/>
      <c r="T21" s="443"/>
      <c r="U21" s="443"/>
      <c r="V21" s="443"/>
      <c r="W21" s="443"/>
      <c r="X21" s="443"/>
      <c r="Y21" s="443"/>
      <c r="Z21" s="443"/>
      <c r="AA21" s="443"/>
      <c r="AB21" s="442"/>
      <c r="AC21" s="443"/>
      <c r="AD21" s="443"/>
      <c r="AE21" s="443"/>
      <c r="AF21" s="443"/>
      <c r="AG21" s="443"/>
      <c r="AH21" s="443"/>
      <c r="AI21" s="443"/>
      <c r="AJ21" s="443"/>
      <c r="AK21" s="444"/>
      <c r="AL21" s="443"/>
      <c r="AM21" s="443"/>
      <c r="AN21" s="443"/>
      <c r="AO21" s="443"/>
      <c r="AP21" s="443"/>
      <c r="AQ21" s="443"/>
      <c r="AR21" s="443"/>
      <c r="AS21" s="443"/>
      <c r="AT21" s="444"/>
      <c r="AU21" s="239"/>
      <c r="AV21" s="239"/>
      <c r="AW21" s="239"/>
      <c r="AX21" s="239"/>
      <c r="AY21" s="239"/>
      <c r="AZ21" s="240"/>
      <c r="BA21" s="239"/>
      <c r="BB21" s="239"/>
      <c r="BC21" s="239"/>
      <c r="BD21" s="241"/>
      <c r="BE21" s="239"/>
      <c r="BF21" s="239"/>
      <c r="BG21" s="239"/>
      <c r="BH21" s="239"/>
      <c r="BI21" s="239"/>
      <c r="BJ21" s="626"/>
      <c r="BK21" s="627"/>
      <c r="BL21" s="627"/>
      <c r="BM21" s="628"/>
      <c r="BN21" s="454"/>
    </row>
    <row r="22" spans="1:66" s="260" customFormat="1" ht="9.9499999999999993" customHeight="1">
      <c r="A22" s="43"/>
      <c r="B22" s="43">
        <v>1</v>
      </c>
      <c r="C22" s="43"/>
      <c r="D22" s="667"/>
      <c r="E22" s="668"/>
      <c r="F22" s="668"/>
      <c r="G22" s="668"/>
      <c r="H22" s="668"/>
      <c r="I22" s="669"/>
      <c r="J22" s="676"/>
      <c r="K22" s="677"/>
      <c r="L22" s="677"/>
      <c r="M22" s="677"/>
      <c r="N22" s="677"/>
      <c r="O22" s="677"/>
      <c r="P22" s="678"/>
      <c r="Q22" s="621"/>
      <c r="R22" s="445"/>
      <c r="S22" s="445"/>
      <c r="T22" s="445"/>
      <c r="U22" s="445"/>
      <c r="V22" s="445"/>
      <c r="W22" s="445"/>
      <c r="X22" s="445"/>
      <c r="Y22" s="445"/>
      <c r="Z22" s="445"/>
      <c r="AA22" s="445"/>
      <c r="AB22" s="446"/>
      <c r="AC22" s="445"/>
      <c r="AD22" s="445"/>
      <c r="AE22" s="445"/>
      <c r="AF22" s="445"/>
      <c r="AG22" s="406"/>
      <c r="AH22" s="406"/>
      <c r="AI22" s="406"/>
      <c r="AJ22" s="406"/>
      <c r="AK22" s="420"/>
      <c r="AL22" s="406"/>
      <c r="AM22" s="406"/>
      <c r="AN22" s="406"/>
      <c r="AO22" s="406"/>
      <c r="AP22" s="445"/>
      <c r="AQ22" s="445"/>
      <c r="AR22" s="445"/>
      <c r="AS22" s="445"/>
      <c r="AT22" s="447"/>
      <c r="AU22" s="243"/>
      <c r="AV22" s="243"/>
      <c r="AW22" s="243"/>
      <c r="AX22" s="243"/>
      <c r="AY22" s="243"/>
      <c r="AZ22" s="242"/>
      <c r="BA22" s="243"/>
      <c r="BB22" s="243"/>
      <c r="BC22" s="243"/>
      <c r="BD22" s="244"/>
      <c r="BE22" s="243"/>
      <c r="BF22" s="243"/>
      <c r="BG22" s="243"/>
      <c r="BH22" s="243"/>
      <c r="BI22" s="243"/>
      <c r="BJ22" s="629"/>
      <c r="BK22" s="630"/>
      <c r="BL22" s="630"/>
      <c r="BM22" s="631"/>
      <c r="BN22" s="454"/>
    </row>
    <row r="23" spans="1:66" s="260" customFormat="1" ht="20.100000000000001" customHeight="1">
      <c r="A23" s="43"/>
      <c r="B23" s="43">
        <v>1</v>
      </c>
      <c r="C23" s="43"/>
      <c r="D23" s="670"/>
      <c r="E23" s="671"/>
      <c r="F23" s="671"/>
      <c r="G23" s="671"/>
      <c r="H23" s="671"/>
      <c r="I23" s="672"/>
      <c r="J23" s="679"/>
      <c r="K23" s="680"/>
      <c r="L23" s="680"/>
      <c r="M23" s="680"/>
      <c r="N23" s="680"/>
      <c r="O23" s="680"/>
      <c r="P23" s="681"/>
      <c r="Q23" s="648"/>
      <c r="R23" s="449"/>
      <c r="S23" s="449"/>
      <c r="T23" s="449"/>
      <c r="U23" s="449"/>
      <c r="V23" s="449"/>
      <c r="W23" s="449"/>
      <c r="X23" s="449"/>
      <c r="Y23" s="449"/>
      <c r="Z23" s="449"/>
      <c r="AA23" s="449"/>
      <c r="AB23" s="448"/>
      <c r="AC23" s="449"/>
      <c r="AD23" s="449"/>
      <c r="AE23" s="449"/>
      <c r="AF23" s="449"/>
      <c r="AG23" s="449"/>
      <c r="AH23" s="449"/>
      <c r="AI23" s="449"/>
      <c r="AJ23" s="449"/>
      <c r="AK23" s="450"/>
      <c r="AL23" s="449"/>
      <c r="AM23" s="449"/>
      <c r="AN23" s="449"/>
      <c r="AO23" s="449"/>
      <c r="AP23" s="449"/>
      <c r="AQ23" s="449"/>
      <c r="AR23" s="449"/>
      <c r="AS23" s="449"/>
      <c r="AT23" s="450"/>
      <c r="AU23" s="245"/>
      <c r="AV23" s="245"/>
      <c r="AW23" s="245"/>
      <c r="AX23" s="245"/>
      <c r="AY23" s="245"/>
      <c r="AZ23" s="246"/>
      <c r="BA23" s="245"/>
      <c r="BB23" s="245"/>
      <c r="BC23" s="245"/>
      <c r="BD23" s="247"/>
      <c r="BE23" s="245"/>
      <c r="BF23" s="245"/>
      <c r="BG23" s="245"/>
      <c r="BH23" s="245"/>
      <c r="BI23" s="245"/>
      <c r="BJ23" s="632"/>
      <c r="BK23" s="633"/>
      <c r="BL23" s="633"/>
      <c r="BM23" s="634"/>
      <c r="BN23" s="454"/>
    </row>
    <row r="24" spans="1:66" s="56" customFormat="1" ht="14.25" hidden="1">
      <c r="A24" s="216"/>
      <c r="B24" s="216"/>
      <c r="C24" s="216"/>
      <c r="BN24" s="143"/>
    </row>
    <row r="25" spans="1:66" ht="33" customHeight="1">
      <c r="B25" s="43">
        <v>1</v>
      </c>
      <c r="I25" s="455" t="s">
        <v>152</v>
      </c>
      <c r="J25" s="635">
        <v>125</v>
      </c>
      <c r="K25" s="636"/>
      <c r="L25" s="636"/>
      <c r="M25" s="636"/>
      <c r="N25" s="636"/>
      <c r="O25" s="636"/>
      <c r="P25" s="637"/>
      <c r="Q25" s="456"/>
      <c r="AU25" s="56"/>
      <c r="AV25" s="56"/>
      <c r="AW25" s="56"/>
      <c r="AX25" s="56"/>
      <c r="AY25" s="56"/>
      <c r="AZ25" s="56"/>
      <c r="BA25" s="56"/>
      <c r="BB25" s="56"/>
      <c r="BC25" s="56"/>
      <c r="BD25" s="56"/>
      <c r="BE25" s="56"/>
      <c r="BF25" s="56"/>
      <c r="BG25" s="56"/>
      <c r="BH25" s="56"/>
      <c r="BI25" s="56"/>
    </row>
    <row r="26" spans="1:66">
      <c r="B26" s="43">
        <v>1</v>
      </c>
      <c r="I26" s="457" t="s">
        <v>159</v>
      </c>
      <c r="J26" s="638">
        <f>+J25-J21</f>
        <v>116.63325561025704</v>
      </c>
      <c r="K26" s="639"/>
      <c r="L26" s="639"/>
      <c r="M26" s="639"/>
      <c r="N26" s="639"/>
      <c r="O26" s="639"/>
      <c r="P26" s="640"/>
      <c r="Q26" s="456"/>
      <c r="AU26" s="56"/>
      <c r="AV26" s="56"/>
      <c r="AW26" s="56"/>
      <c r="AX26" s="56"/>
      <c r="AY26" s="56"/>
      <c r="AZ26" s="56"/>
      <c r="BA26" s="56"/>
      <c r="BB26" s="56"/>
      <c r="BC26" s="56"/>
      <c r="BD26" s="56"/>
      <c r="BE26" s="56"/>
      <c r="BF26" s="56"/>
      <c r="BG26" s="56"/>
      <c r="BH26" s="56"/>
      <c r="BI26" s="56"/>
    </row>
    <row r="27" spans="1:66" s="56" customFormat="1" ht="14.25" hidden="1">
      <c r="A27" s="216"/>
      <c r="B27" s="216"/>
      <c r="C27" s="216"/>
      <c r="BN27" s="143"/>
    </row>
    <row r="28" spans="1:66" s="56" customFormat="1" ht="14.25" hidden="1">
      <c r="A28" s="216"/>
      <c r="B28" s="216"/>
      <c r="C28" s="216"/>
      <c r="BN28" s="143"/>
    </row>
    <row r="29" spans="1:66" s="56" customFormat="1" ht="14.25" hidden="1">
      <c r="A29" s="216"/>
      <c r="B29" s="216"/>
      <c r="C29" s="216"/>
      <c r="BN29" s="143"/>
    </row>
    <row r="30" spans="1:66" s="56" customFormat="1" ht="14.25" hidden="1">
      <c r="A30" s="216"/>
      <c r="B30" s="216"/>
      <c r="C30" s="216"/>
      <c r="BN30" s="143"/>
    </row>
    <row r="31" spans="1:66" hidden="1">
      <c r="A31" s="216"/>
      <c r="B31" s="216"/>
      <c r="C31" s="216"/>
      <c r="P31" s="656"/>
      <c r="Q31" s="656"/>
      <c r="R31" s="656"/>
      <c r="S31" s="656"/>
      <c r="T31" s="656"/>
      <c r="U31" s="656"/>
      <c r="V31" s="656"/>
      <c r="W31" s="656"/>
      <c r="X31" s="656"/>
      <c r="Y31" s="656"/>
      <c r="Z31" s="656"/>
      <c r="AA31" s="656"/>
      <c r="AB31" s="656"/>
      <c r="AC31" s="656"/>
      <c r="AD31" s="656"/>
      <c r="AE31" s="656"/>
      <c r="AF31" s="656"/>
      <c r="AG31" s="656"/>
      <c r="AH31" s="248"/>
      <c r="AI31" s="248"/>
      <c r="AJ31" s="248"/>
      <c r="AK31" s="248"/>
      <c r="AL31" s="248"/>
      <c r="AM31" s="248"/>
      <c r="AN31" s="248"/>
      <c r="AO31" s="248"/>
      <c r="AP31" s="248"/>
      <c r="AQ31" s="248"/>
      <c r="AR31" s="248"/>
      <c r="AS31" s="248"/>
      <c r="AT31" s="248"/>
      <c r="AU31" s="248"/>
      <c r="AV31" s="248"/>
      <c r="AW31" s="248"/>
      <c r="AX31" s="248"/>
      <c r="AY31" s="248"/>
      <c r="AZ31" s="248"/>
      <c r="BA31" s="248"/>
      <c r="BB31" s="248"/>
      <c r="BC31" s="248"/>
      <c r="BD31" s="248"/>
      <c r="BE31" s="248"/>
      <c r="BF31" s="248"/>
      <c r="BG31" s="248"/>
      <c r="BH31" s="248"/>
      <c r="BI31" s="248"/>
    </row>
    <row r="32" spans="1:66" hidden="1">
      <c r="A32" s="216"/>
      <c r="B32" s="216"/>
      <c r="C32" s="216"/>
      <c r="O32" s="656"/>
      <c r="P32" s="656"/>
      <c r="Q32" s="656"/>
      <c r="R32" s="656"/>
      <c r="S32" s="656"/>
      <c r="T32" s="656"/>
      <c r="U32" s="656"/>
      <c r="V32" s="656"/>
      <c r="W32" s="656"/>
      <c r="X32" s="656"/>
      <c r="Y32" s="656"/>
      <c r="Z32" s="656"/>
      <c r="AA32" s="656"/>
      <c r="AB32" s="656"/>
      <c r="AC32" s="656"/>
      <c r="AD32" s="656"/>
      <c r="AE32" s="656"/>
      <c r="AF32" s="656"/>
      <c r="AG32" s="656"/>
      <c r="AH32" s="248"/>
      <c r="AI32" s="248"/>
      <c r="AJ32" s="248"/>
      <c r="AK32" s="248"/>
      <c r="AL32" s="248"/>
      <c r="AM32" s="248"/>
      <c r="AN32" s="248"/>
      <c r="AO32" s="248"/>
      <c r="AP32" s="248"/>
      <c r="AQ32" s="248"/>
      <c r="AR32" s="248"/>
      <c r="AS32" s="248"/>
      <c r="AT32" s="248"/>
      <c r="AU32" s="248"/>
      <c r="AV32" s="248"/>
      <c r="AW32" s="248"/>
      <c r="AX32" s="248"/>
      <c r="AY32" s="248"/>
      <c r="AZ32" s="248"/>
      <c r="BA32" s="248"/>
      <c r="BB32" s="248"/>
      <c r="BC32" s="248"/>
      <c r="BD32" s="248"/>
      <c r="BE32" s="248"/>
      <c r="BF32" s="248"/>
      <c r="BG32" s="248"/>
      <c r="BH32" s="248"/>
      <c r="BI32" s="248"/>
    </row>
  </sheetData>
  <mergeCells count="48">
    <mergeCell ref="D12:I14"/>
    <mergeCell ref="J12:P12"/>
    <mergeCell ref="Q12:Q14"/>
    <mergeCell ref="P31:AG31"/>
    <mergeCell ref="O32:AG32"/>
    <mergeCell ref="D21:I23"/>
    <mergeCell ref="J21:P23"/>
    <mergeCell ref="Q21:Q23"/>
    <mergeCell ref="BJ21:BM23"/>
    <mergeCell ref="J25:P25"/>
    <mergeCell ref="J26:P26"/>
    <mergeCell ref="D15:I17"/>
    <mergeCell ref="BJ15:BM17"/>
    <mergeCell ref="D18:I20"/>
    <mergeCell ref="J18:P18"/>
    <mergeCell ref="Q18:Q20"/>
    <mergeCell ref="BJ18:BM20"/>
    <mergeCell ref="K20:L20"/>
    <mergeCell ref="N20:O20"/>
    <mergeCell ref="BJ12:BM14"/>
    <mergeCell ref="K14:L14"/>
    <mergeCell ref="N14:O14"/>
    <mergeCell ref="AZ5:BD5"/>
    <mergeCell ref="D9:I11"/>
    <mergeCell ref="J9:P9"/>
    <mergeCell ref="Q9:Q11"/>
    <mergeCell ref="BJ9:BM11"/>
    <mergeCell ref="K11:L11"/>
    <mergeCell ref="N11:O11"/>
    <mergeCell ref="D6:I8"/>
    <mergeCell ref="J6:P6"/>
    <mergeCell ref="Q6:Q8"/>
    <mergeCell ref="BJ6:BM8"/>
    <mergeCell ref="K8:L8"/>
    <mergeCell ref="N8:O8"/>
    <mergeCell ref="R5:AA5"/>
    <mergeCell ref="AB5:AK5"/>
    <mergeCell ref="D2:BM2"/>
    <mergeCell ref="D3:AG3"/>
    <mergeCell ref="D4:I5"/>
    <mergeCell ref="J4:P5"/>
    <mergeCell ref="Q4:Q5"/>
    <mergeCell ref="AU4:BI4"/>
    <mergeCell ref="BJ4:BM5"/>
    <mergeCell ref="BE5:BI5"/>
    <mergeCell ref="AU5:AY5"/>
    <mergeCell ref="R4:AT4"/>
    <mergeCell ref="AL5:AT5"/>
  </mergeCells>
  <phoneticPr fontId="3" type="noConversion"/>
  <pageMargins left="0.82677165354330717" right="0.46" top="0.82677165354330717" bottom="0.70866141732283472" header="0.51181102362204722" footer="0.47244094488188981"/>
  <pageSetup paperSize="9" fitToWidth="0" fitToHeight="0" orientation="landscape" r:id="rId1"/>
  <headerFooter alignWithMargins="0">
    <oddFooter>&amp;R예정공정표-&amp;P</oddFooter>
  </headerFooter>
  <colBreaks count="1" manualBreakCount="1">
    <brk id="65" min="1" max="20" man="1"/>
  </colBreaks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31073" r:id="rId4" name="Option Button 1">
              <controlPr defaultSize="0" autoFill="0" autoLine="0" autoPict="0" macro="[0]!출력">
                <anchor moveWithCells="1">
                  <from>
                    <xdr:col>1</xdr:col>
                    <xdr:colOff>238125</xdr:colOff>
                    <xdr:row>0</xdr:row>
                    <xdr:rowOff>28575</xdr:rowOff>
                  </from>
                  <to>
                    <xdr:col>1</xdr:col>
                    <xdr:colOff>723900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31074" r:id="rId5" name="Option Button 2">
              <controlPr defaultSize="0" autoFill="0" autoLine="0" autoPict="0" macro="[0]!Module2.모두">
                <anchor moveWithCells="1">
                  <from>
                    <xdr:col>2</xdr:col>
                    <xdr:colOff>152400</xdr:colOff>
                    <xdr:row>0</xdr:row>
                    <xdr:rowOff>47625</xdr:rowOff>
                  </from>
                  <to>
                    <xdr:col>2</xdr:col>
                    <xdr:colOff>676275</xdr:colOff>
                    <xdr:row>0</xdr:row>
                    <xdr:rowOff>295275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17">
    <pageSetUpPr fitToPage="1"/>
  </sheetPr>
  <dimension ref="A1:AI32"/>
  <sheetViews>
    <sheetView showZeros="0" view="pageBreakPreview" zoomScale="115" zoomScaleNormal="80" zoomScaleSheetLayoutView="115" workbookViewId="0">
      <selection activeCell="E21" sqref="E21"/>
    </sheetView>
  </sheetViews>
  <sheetFormatPr defaultRowHeight="14.25"/>
  <cols>
    <col min="1" max="3" width="8.88671875" style="81"/>
    <col min="4" max="4" width="15.77734375" style="64" customWidth="1"/>
    <col min="5" max="5" width="15.77734375" style="195" customWidth="1"/>
    <col min="6" max="9" width="14.109375" style="195" hidden="1" customWidth="1"/>
    <col min="10" max="11" width="20.77734375" style="195" customWidth="1"/>
    <col min="12" max="15" width="6.77734375" style="195" hidden="1" customWidth="1"/>
    <col min="16" max="16" width="4.21875" style="64" hidden="1" customWidth="1"/>
    <col min="17" max="17" width="6.77734375" style="64" hidden="1" customWidth="1"/>
    <col min="18" max="18" width="8.33203125" style="64" hidden="1" customWidth="1"/>
    <col min="19" max="19" width="4.21875" style="64" hidden="1" customWidth="1"/>
    <col min="20" max="20" width="6" style="64" hidden="1" customWidth="1"/>
    <col min="21" max="21" width="8" style="64" hidden="1" customWidth="1"/>
    <col min="22" max="22" width="4.21875" style="64" hidden="1" customWidth="1"/>
    <col min="23" max="23" width="7.6640625" style="64" hidden="1" customWidth="1"/>
    <col min="24" max="24" width="8.109375" style="64" hidden="1" customWidth="1"/>
    <col min="25" max="25" width="4.21875" style="64" hidden="1" customWidth="1"/>
    <col min="26" max="26" width="6" style="64" hidden="1" customWidth="1"/>
    <col min="27" max="27" width="8.33203125" style="64" hidden="1" customWidth="1"/>
    <col min="28" max="28" width="27.33203125" style="64" customWidth="1"/>
    <col min="29" max="29" width="16.21875" style="55" hidden="1" customWidth="1"/>
    <col min="30" max="30" width="13.88671875" style="55" hidden="1" customWidth="1"/>
    <col min="31" max="31" width="12.77734375" style="55" hidden="1" customWidth="1"/>
    <col min="32" max="34" width="0" style="56" hidden="1" customWidth="1"/>
    <col min="35" max="35" width="18.21875" style="56" customWidth="1"/>
    <col min="36" max="42" width="8.88671875" style="56"/>
    <col min="43" max="43" width="2" style="56" customWidth="1"/>
    <col min="44" max="16384" width="8.88671875" style="56"/>
  </cols>
  <sheetData>
    <row r="1" spans="1:35" ht="32.25" customHeight="1">
      <c r="A1" s="81">
        <v>1</v>
      </c>
      <c r="B1" s="81">
        <v>1</v>
      </c>
    </row>
    <row r="2" spans="1:35" ht="30" customHeight="1">
      <c r="A2" s="144" t="s">
        <v>247</v>
      </c>
      <c r="B2" s="81">
        <v>1</v>
      </c>
      <c r="D2" s="699" t="s">
        <v>158</v>
      </c>
      <c r="E2" s="699"/>
      <c r="F2" s="699"/>
      <c r="G2" s="699"/>
      <c r="H2" s="699"/>
      <c r="I2" s="699"/>
      <c r="J2" s="699"/>
      <c r="K2" s="699"/>
      <c r="L2" s="699"/>
      <c r="M2" s="699"/>
      <c r="N2" s="699"/>
      <c r="O2" s="699"/>
      <c r="P2" s="699"/>
      <c r="Q2" s="699"/>
      <c r="R2" s="699"/>
      <c r="S2" s="699"/>
      <c r="T2" s="699"/>
      <c r="U2" s="699"/>
      <c r="V2" s="699"/>
      <c r="W2" s="699"/>
      <c r="X2" s="699"/>
      <c r="Y2" s="699"/>
      <c r="Z2" s="699"/>
      <c r="AA2" s="699"/>
      <c r="AB2" s="699"/>
      <c r="AC2" s="57" t="s">
        <v>150</v>
      </c>
    </row>
    <row r="3" spans="1:35" ht="30" customHeight="1">
      <c r="B3" s="81">
        <v>1</v>
      </c>
      <c r="D3" s="282" t="str">
        <f>'ⓔ 예정공정표29'!D3:AG3</f>
        <v>▣ 공사명 : 2024년 조림지 덩굴제거사업 [1지구]</v>
      </c>
      <c r="E3" s="283"/>
      <c r="F3" s="283"/>
      <c r="G3" s="283"/>
      <c r="H3" s="283"/>
      <c r="I3" s="283"/>
      <c r="J3" s="283"/>
      <c r="K3" s="283"/>
      <c r="L3" s="283"/>
      <c r="M3" s="283"/>
      <c r="N3" s="283"/>
      <c r="O3" s="283"/>
      <c r="P3" s="283"/>
      <c r="Q3" s="283"/>
      <c r="R3" s="283"/>
      <c r="S3" s="283"/>
      <c r="T3" s="283"/>
      <c r="U3" s="283"/>
      <c r="V3" s="283"/>
      <c r="W3" s="283"/>
      <c r="X3" s="283"/>
      <c r="Y3" s="283"/>
      <c r="Z3" s="283"/>
      <c r="AA3" s="283"/>
      <c r="AB3" s="283"/>
    </row>
    <row r="4" spans="1:35" ht="30" customHeight="1">
      <c r="B4" s="81">
        <v>1</v>
      </c>
      <c r="D4" s="700" t="s">
        <v>169</v>
      </c>
      <c r="E4" s="696" t="s">
        <v>170</v>
      </c>
      <c r="F4" s="696" t="s">
        <v>148</v>
      </c>
      <c r="G4" s="696"/>
      <c r="H4" s="696" t="s">
        <v>171</v>
      </c>
      <c r="I4" s="696"/>
      <c r="J4" s="696" t="str">
        <f>AG4</f>
        <v>덩굴제거(뿌리굴취)</v>
      </c>
      <c r="K4" s="696"/>
      <c r="L4" s="696" t="str">
        <f>AG5</f>
        <v>덩굴제거(약제살포)</v>
      </c>
      <c r="M4" s="696"/>
      <c r="N4" s="696"/>
      <c r="O4" s="696"/>
      <c r="P4" s="696"/>
      <c r="Q4" s="696"/>
      <c r="R4" s="696"/>
      <c r="S4" s="696"/>
      <c r="T4" s="696"/>
      <c r="U4" s="696"/>
      <c r="V4" s="696"/>
      <c r="W4" s="696"/>
      <c r="X4" s="696"/>
      <c r="Y4" s="696"/>
      <c r="Z4" s="696"/>
      <c r="AA4" s="696"/>
      <c r="AB4" s="697" t="s">
        <v>173</v>
      </c>
      <c r="AG4" s="688" t="s">
        <v>172</v>
      </c>
      <c r="AH4" s="688"/>
    </row>
    <row r="5" spans="1:35" s="58" customFormat="1" ht="30" customHeight="1">
      <c r="A5" s="81"/>
      <c r="B5" s="81">
        <v>1</v>
      </c>
      <c r="C5" s="81"/>
      <c r="D5" s="701"/>
      <c r="E5" s="702"/>
      <c r="F5" s="284" t="s">
        <v>174</v>
      </c>
      <c r="G5" s="284" t="s">
        <v>175</v>
      </c>
      <c r="H5" s="284" t="s">
        <v>176</v>
      </c>
      <c r="I5" s="284" t="s">
        <v>175</v>
      </c>
      <c r="J5" s="284" t="s">
        <v>174</v>
      </c>
      <c r="K5" s="284" t="s">
        <v>175</v>
      </c>
      <c r="L5" s="703" t="s">
        <v>174</v>
      </c>
      <c r="M5" s="704"/>
      <c r="N5" s="703" t="s">
        <v>175</v>
      </c>
      <c r="O5" s="704"/>
      <c r="P5" s="284"/>
      <c r="Q5" s="284"/>
      <c r="R5" s="284"/>
      <c r="S5" s="284"/>
      <c r="T5" s="284"/>
      <c r="U5" s="284"/>
      <c r="V5" s="284"/>
      <c r="W5" s="284"/>
      <c r="X5" s="284"/>
      <c r="Y5" s="284"/>
      <c r="Z5" s="284"/>
      <c r="AA5" s="284"/>
      <c r="AB5" s="698"/>
      <c r="AC5" s="65" t="s">
        <v>177</v>
      </c>
      <c r="AD5" s="65"/>
      <c r="AE5" s="65"/>
      <c r="AG5" s="688" t="s">
        <v>267</v>
      </c>
      <c r="AH5" s="688"/>
    </row>
    <row r="6" spans="1:35" s="58" customFormat="1" ht="30" customHeight="1">
      <c r="A6" s="81"/>
      <c r="B6" s="81">
        <v>1</v>
      </c>
      <c r="C6" s="81"/>
      <c r="D6" s="285" t="s">
        <v>178</v>
      </c>
      <c r="E6" s="286">
        <f>'② 내역서총괄표'!I6</f>
        <v>18.78</v>
      </c>
      <c r="F6" s="287"/>
      <c r="G6" s="288">
        <f>E6*F6</f>
        <v>0</v>
      </c>
      <c r="H6" s="289"/>
      <c r="I6" s="288"/>
      <c r="J6" s="290">
        <f>'③ 내역서'!K8</f>
        <v>0</v>
      </c>
      <c r="K6" s="288">
        <f>E6*J6</f>
        <v>0</v>
      </c>
      <c r="L6" s="684"/>
      <c r="M6" s="685"/>
      <c r="N6" s="705"/>
      <c r="O6" s="706"/>
      <c r="P6" s="291"/>
      <c r="Q6" s="292"/>
      <c r="R6" s="293"/>
      <c r="S6" s="291"/>
      <c r="T6" s="294"/>
      <c r="U6" s="293"/>
      <c r="V6" s="291"/>
      <c r="W6" s="294"/>
      <c r="X6" s="293"/>
      <c r="Y6" s="291"/>
      <c r="Z6" s="294"/>
      <c r="AA6" s="293"/>
      <c r="AB6" s="295"/>
      <c r="AC6" s="66">
        <f>G6+I6+K6+O6+R6+U6+AA6+X6</f>
        <v>0</v>
      </c>
      <c r="AD6" s="65"/>
      <c r="AE6" s="65"/>
    </row>
    <row r="7" spans="1:35" s="58" customFormat="1" ht="30" customHeight="1">
      <c r="A7" s="81"/>
      <c r="B7" s="81">
        <v>1</v>
      </c>
      <c r="C7" s="81"/>
      <c r="D7" s="285" t="s">
        <v>252</v>
      </c>
      <c r="E7" s="286">
        <f>'② 내역서총괄표'!I7</f>
        <v>1.94</v>
      </c>
      <c r="F7" s="287"/>
      <c r="G7" s="288">
        <f t="shared" ref="G7:G10" si="0">E7*F7</f>
        <v>0</v>
      </c>
      <c r="H7" s="289"/>
      <c r="I7" s="288"/>
      <c r="J7" s="290">
        <v>713955</v>
      </c>
      <c r="K7" s="288">
        <f t="shared" ref="K7:K9" si="1">E7*J7</f>
        <v>1385072.7</v>
      </c>
      <c r="L7" s="684"/>
      <c r="M7" s="685"/>
      <c r="N7" s="705"/>
      <c r="O7" s="706"/>
      <c r="P7" s="291"/>
      <c r="Q7" s="292"/>
      <c r="R7" s="293">
        <f t="shared" ref="R7:R12" si="2">Q7*P7</f>
        <v>0</v>
      </c>
      <c r="S7" s="291"/>
      <c r="T7" s="294"/>
      <c r="U7" s="293">
        <f t="shared" ref="U7:U12" si="3">T7*S7</f>
        <v>0</v>
      </c>
      <c r="V7" s="291"/>
      <c r="W7" s="294"/>
      <c r="X7" s="293">
        <f t="shared" ref="X7:X12" si="4">W7*V7</f>
        <v>0</v>
      </c>
      <c r="Y7" s="291"/>
      <c r="Z7" s="294"/>
      <c r="AA7" s="293">
        <f t="shared" ref="AA7:AA12" si="5">Z7*Y7</f>
        <v>0</v>
      </c>
      <c r="AB7" s="295"/>
      <c r="AC7" s="66">
        <f t="shared" ref="AC7:AC12" si="6">G7+I7+K7+O7+R7+U7+AA7+X7</f>
        <v>1385072.7</v>
      </c>
      <c r="AD7" s="65"/>
      <c r="AE7" s="65"/>
    </row>
    <row r="8" spans="1:35" s="58" customFormat="1" ht="30" hidden="1" customHeight="1">
      <c r="A8" s="81"/>
      <c r="B8" s="81">
        <v>1</v>
      </c>
      <c r="C8" s="81"/>
      <c r="D8" s="285" t="s">
        <v>259</v>
      </c>
      <c r="E8" s="286">
        <f>'② 내역서총괄표'!I8</f>
        <v>7.2</v>
      </c>
      <c r="F8" s="287"/>
      <c r="G8" s="288">
        <f t="shared" si="0"/>
        <v>0</v>
      </c>
      <c r="H8" s="289"/>
      <c r="I8" s="288"/>
      <c r="J8" s="290">
        <f>'④ 단가산출목록표'!J8</f>
        <v>0</v>
      </c>
      <c r="K8" s="288">
        <f t="shared" si="1"/>
        <v>0</v>
      </c>
      <c r="L8" s="684"/>
      <c r="M8" s="685"/>
      <c r="N8" s="705"/>
      <c r="O8" s="706"/>
      <c r="P8" s="291"/>
      <c r="Q8" s="292"/>
      <c r="R8" s="293">
        <f t="shared" si="2"/>
        <v>0</v>
      </c>
      <c r="S8" s="291"/>
      <c r="T8" s="294"/>
      <c r="U8" s="293">
        <f t="shared" si="3"/>
        <v>0</v>
      </c>
      <c r="V8" s="291"/>
      <c r="W8" s="294"/>
      <c r="X8" s="293">
        <f t="shared" si="4"/>
        <v>0</v>
      </c>
      <c r="Y8" s="291"/>
      <c r="Z8" s="294"/>
      <c r="AA8" s="293">
        <f t="shared" si="5"/>
        <v>0</v>
      </c>
      <c r="AB8" s="295"/>
      <c r="AC8" s="66">
        <f t="shared" si="6"/>
        <v>0</v>
      </c>
      <c r="AD8" s="65"/>
      <c r="AE8" s="65"/>
    </row>
    <row r="9" spans="1:35" s="58" customFormat="1" ht="30" hidden="1" customHeight="1">
      <c r="A9" s="81"/>
      <c r="B9" s="81">
        <v>1</v>
      </c>
      <c r="C9" s="81"/>
      <c r="D9" s="285" t="s">
        <v>264</v>
      </c>
      <c r="E9" s="286">
        <f>'② 내역서총괄표'!I9</f>
        <v>9.8000000000000007</v>
      </c>
      <c r="F9" s="287"/>
      <c r="G9" s="288">
        <f t="shared" si="0"/>
        <v>0</v>
      </c>
      <c r="H9" s="289"/>
      <c r="I9" s="288"/>
      <c r="J9" s="290">
        <f>'④ 단가산출목록표'!J9</f>
        <v>0</v>
      </c>
      <c r="K9" s="288">
        <f t="shared" si="1"/>
        <v>0</v>
      </c>
      <c r="L9" s="684"/>
      <c r="M9" s="685"/>
      <c r="N9" s="705"/>
      <c r="O9" s="706"/>
      <c r="P9" s="291"/>
      <c r="Q9" s="292"/>
      <c r="R9" s="293">
        <f t="shared" si="2"/>
        <v>0</v>
      </c>
      <c r="S9" s="291"/>
      <c r="T9" s="294"/>
      <c r="U9" s="293">
        <f t="shared" si="3"/>
        <v>0</v>
      </c>
      <c r="V9" s="291"/>
      <c r="W9" s="294"/>
      <c r="X9" s="293">
        <f t="shared" si="4"/>
        <v>0</v>
      </c>
      <c r="Y9" s="291"/>
      <c r="Z9" s="294"/>
      <c r="AA9" s="293">
        <f t="shared" si="5"/>
        <v>0</v>
      </c>
      <c r="AB9" s="295"/>
      <c r="AC9" s="66">
        <f t="shared" si="6"/>
        <v>0</v>
      </c>
      <c r="AD9" s="65"/>
      <c r="AE9" s="65"/>
    </row>
    <row r="10" spans="1:35" s="58" customFormat="1" ht="30" hidden="1" customHeight="1">
      <c r="A10" s="81"/>
      <c r="B10" s="81">
        <v>1</v>
      </c>
      <c r="C10" s="81"/>
      <c r="D10" s="285" t="s">
        <v>265</v>
      </c>
      <c r="E10" s="286">
        <f>'② 내역서총괄표'!I10</f>
        <v>18.989999999999998</v>
      </c>
      <c r="F10" s="290"/>
      <c r="G10" s="290">
        <f t="shared" si="0"/>
        <v>0</v>
      </c>
      <c r="H10" s="290"/>
      <c r="I10" s="290"/>
      <c r="J10" s="290">
        <f>'④ 단가산출목록표'!J10</f>
        <v>0</v>
      </c>
      <c r="K10" s="288">
        <f t="shared" ref="K10:K12" si="7">J10*E10</f>
        <v>0</v>
      </c>
      <c r="L10" s="686"/>
      <c r="M10" s="687"/>
      <c r="N10" s="705">
        <f t="shared" ref="N10" si="8">L10*E10</f>
        <v>0</v>
      </c>
      <c r="O10" s="706"/>
      <c r="P10" s="291"/>
      <c r="Q10" s="292"/>
      <c r="R10" s="293">
        <f t="shared" si="2"/>
        <v>0</v>
      </c>
      <c r="S10" s="291"/>
      <c r="T10" s="294"/>
      <c r="U10" s="293">
        <f t="shared" si="3"/>
        <v>0</v>
      </c>
      <c r="V10" s="291"/>
      <c r="W10" s="294"/>
      <c r="X10" s="293">
        <f t="shared" si="4"/>
        <v>0</v>
      </c>
      <c r="Y10" s="291"/>
      <c r="Z10" s="294"/>
      <c r="AA10" s="293">
        <f t="shared" si="5"/>
        <v>0</v>
      </c>
      <c r="AB10" s="295"/>
      <c r="AC10" s="66">
        <f t="shared" si="6"/>
        <v>0</v>
      </c>
      <c r="AD10" s="65"/>
      <c r="AE10" s="65"/>
    </row>
    <row r="11" spans="1:35" s="58" customFormat="1" ht="30" hidden="1" customHeight="1">
      <c r="A11" s="81"/>
      <c r="B11" s="81">
        <v>0</v>
      </c>
      <c r="C11" s="81"/>
      <c r="D11" s="285" t="s">
        <v>294</v>
      </c>
      <c r="E11" s="286">
        <f>'② 내역서총괄표'!I11</f>
        <v>12.84</v>
      </c>
      <c r="F11" s="287"/>
      <c r="G11" s="288"/>
      <c r="H11" s="289"/>
      <c r="I11" s="288"/>
      <c r="J11" s="290">
        <f>'④ 단가산출목록표'!J11</f>
        <v>0</v>
      </c>
      <c r="K11" s="288">
        <f t="shared" si="7"/>
        <v>0</v>
      </c>
      <c r="L11" s="287"/>
      <c r="M11" s="287"/>
      <c r="N11" s="705"/>
      <c r="O11" s="706"/>
      <c r="P11" s="291"/>
      <c r="Q11" s="292"/>
      <c r="R11" s="293">
        <f t="shared" si="2"/>
        <v>0</v>
      </c>
      <c r="S11" s="291"/>
      <c r="T11" s="294"/>
      <c r="U11" s="293">
        <f t="shared" si="3"/>
        <v>0</v>
      </c>
      <c r="V11" s="291"/>
      <c r="W11" s="294"/>
      <c r="X11" s="293">
        <f t="shared" si="4"/>
        <v>0</v>
      </c>
      <c r="Y11" s="291"/>
      <c r="Z11" s="294"/>
      <c r="AA11" s="293">
        <f t="shared" si="5"/>
        <v>0</v>
      </c>
      <c r="AB11" s="295"/>
      <c r="AC11" s="66">
        <f t="shared" si="6"/>
        <v>0</v>
      </c>
      <c r="AD11" s="65"/>
      <c r="AE11" s="65"/>
    </row>
    <row r="12" spans="1:35" s="58" customFormat="1" ht="30" hidden="1" customHeight="1">
      <c r="A12" s="81"/>
      <c r="B12" s="81">
        <v>0</v>
      </c>
      <c r="C12" s="81"/>
      <c r="D12" s="285" t="s">
        <v>295</v>
      </c>
      <c r="E12" s="286">
        <f>'② 내역서총괄표'!I12</f>
        <v>0</v>
      </c>
      <c r="F12" s="287"/>
      <c r="G12" s="288"/>
      <c r="H12" s="289"/>
      <c r="I12" s="288"/>
      <c r="J12" s="290">
        <f>'④ 단가산출목록표'!J12</f>
        <v>0</v>
      </c>
      <c r="K12" s="288">
        <f t="shared" si="7"/>
        <v>0</v>
      </c>
      <c r="L12" s="287"/>
      <c r="M12" s="287"/>
      <c r="N12" s="705"/>
      <c r="O12" s="706"/>
      <c r="P12" s="291"/>
      <c r="Q12" s="292"/>
      <c r="R12" s="293">
        <f t="shared" si="2"/>
        <v>0</v>
      </c>
      <c r="S12" s="291"/>
      <c r="T12" s="294"/>
      <c r="U12" s="293">
        <f t="shared" si="3"/>
        <v>0</v>
      </c>
      <c r="V12" s="291"/>
      <c r="W12" s="294"/>
      <c r="X12" s="293">
        <f t="shared" si="4"/>
        <v>0</v>
      </c>
      <c r="Y12" s="291"/>
      <c r="Z12" s="294"/>
      <c r="AA12" s="293">
        <f t="shared" si="5"/>
        <v>0</v>
      </c>
      <c r="AB12" s="296"/>
      <c r="AC12" s="66">
        <f t="shared" si="6"/>
        <v>0</v>
      </c>
      <c r="AD12" s="65"/>
      <c r="AE12" s="65"/>
    </row>
    <row r="13" spans="1:35" s="59" customFormat="1" ht="30" customHeight="1">
      <c r="A13" s="81"/>
      <c r="B13" s="81">
        <v>1</v>
      </c>
      <c r="C13" s="81"/>
      <c r="D13" s="297" t="s">
        <v>179</v>
      </c>
      <c r="E13" s="298">
        <f>SUM(E6:E12)</f>
        <v>69.55</v>
      </c>
      <c r="F13" s="299"/>
      <c r="G13" s="299">
        <f>SUM(G6:G12)</f>
        <v>0</v>
      </c>
      <c r="H13" s="299"/>
      <c r="I13" s="299">
        <f>SUM(I6:I12)</f>
        <v>0</v>
      </c>
      <c r="J13" s="299"/>
      <c r="K13" s="299">
        <f>SUM(K6:K12)</f>
        <v>1385072.7</v>
      </c>
      <c r="L13" s="682"/>
      <c r="M13" s="683"/>
      <c r="N13" s="682">
        <f>SUM(N6:N12)</f>
        <v>0</v>
      </c>
      <c r="O13" s="683"/>
      <c r="P13" s="300"/>
      <c r="Q13" s="300"/>
      <c r="R13" s="300">
        <f>SUM(R6:R12)</f>
        <v>0</v>
      </c>
      <c r="S13" s="300"/>
      <c r="T13" s="300"/>
      <c r="U13" s="300">
        <f>SUM(U6:U12)</f>
        <v>0</v>
      </c>
      <c r="V13" s="300"/>
      <c r="W13" s="300"/>
      <c r="X13" s="300">
        <f>SUM(X6:X12)</f>
        <v>0</v>
      </c>
      <c r="Y13" s="300"/>
      <c r="Z13" s="300"/>
      <c r="AA13" s="300">
        <f>SUM(AA6:AA12)</f>
        <v>0</v>
      </c>
      <c r="AB13" s="301"/>
      <c r="AC13" s="67">
        <f>SUM(AC6:AC12)</f>
        <v>1385072.7</v>
      </c>
      <c r="AD13" s="176">
        <f>+'③ 내역서'!L22</f>
        <v>0</v>
      </c>
      <c r="AE13" s="178">
        <f>AC13-AD13</f>
        <v>1385072.7</v>
      </c>
      <c r="AI13" s="268">
        <f>'③ 내역서'!L7</f>
        <v>0</v>
      </c>
    </row>
    <row r="14" spans="1:35" s="60" customFormat="1" ht="30" customHeight="1">
      <c r="A14" s="81"/>
      <c r="B14" s="81">
        <v>1</v>
      </c>
      <c r="C14" s="81"/>
      <c r="D14" s="302"/>
      <c r="E14" s="303"/>
      <c r="F14" s="304"/>
      <c r="G14" s="304"/>
      <c r="H14" s="304"/>
      <c r="I14" s="304"/>
      <c r="J14" s="304"/>
      <c r="K14" s="304"/>
      <c r="L14" s="304"/>
      <c r="M14" s="304"/>
      <c r="N14" s="304"/>
      <c r="O14" s="304"/>
      <c r="P14" s="305"/>
      <c r="Q14" s="305"/>
      <c r="R14" s="305"/>
      <c r="S14" s="305"/>
      <c r="T14" s="305"/>
      <c r="U14" s="305"/>
      <c r="V14" s="305"/>
      <c r="W14" s="305"/>
      <c r="X14" s="305"/>
      <c r="Y14" s="305"/>
      <c r="Z14" s="305"/>
      <c r="AA14" s="305"/>
      <c r="AB14" s="306"/>
      <c r="AC14" s="68" t="s">
        <v>179</v>
      </c>
      <c r="AD14" s="177" t="s">
        <v>180</v>
      </c>
      <c r="AE14" s="179" t="s">
        <v>235</v>
      </c>
    </row>
    <row r="15" spans="1:35" s="60" customFormat="1" ht="30" customHeight="1">
      <c r="A15" s="81"/>
      <c r="B15" s="81">
        <v>1</v>
      </c>
      <c r="C15" s="81"/>
      <c r="D15" s="695" t="s">
        <v>181</v>
      </c>
      <c r="E15" s="689"/>
      <c r="F15" s="689" t="s">
        <v>148</v>
      </c>
      <c r="G15" s="689"/>
      <c r="H15" s="689" t="str">
        <f>+H4</f>
        <v>안전신호수</v>
      </c>
      <c r="I15" s="689"/>
      <c r="J15" s="689" t="str">
        <f>+J4</f>
        <v>덩굴제거(뿌리굴취)</v>
      </c>
      <c r="K15" s="689"/>
      <c r="L15" s="689" t="str">
        <f>+L4</f>
        <v>덩굴제거(약제살포)</v>
      </c>
      <c r="M15" s="689"/>
      <c r="N15" s="689"/>
      <c r="O15" s="689"/>
      <c r="P15" s="689">
        <f>+P4</f>
        <v>0</v>
      </c>
      <c r="Q15" s="689"/>
      <c r="R15" s="689"/>
      <c r="S15" s="689" t="s">
        <v>149</v>
      </c>
      <c r="T15" s="689"/>
      <c r="U15" s="689"/>
      <c r="V15" s="689">
        <f>+V4</f>
        <v>0</v>
      </c>
      <c r="W15" s="689"/>
      <c r="X15" s="689"/>
      <c r="Y15" s="689" t="s">
        <v>182</v>
      </c>
      <c r="Z15" s="689"/>
      <c r="AA15" s="689"/>
      <c r="AB15" s="307" t="s">
        <v>183</v>
      </c>
      <c r="AC15" s="68"/>
      <c r="AD15" s="68"/>
      <c r="AE15" s="68"/>
    </row>
    <row r="16" spans="1:35" s="61" customFormat="1" ht="30" customHeight="1">
      <c r="A16" s="81"/>
      <c r="B16" s="81">
        <v>1</v>
      </c>
      <c r="C16" s="81"/>
      <c r="D16" s="690" t="s">
        <v>184</v>
      </c>
      <c r="E16" s="691"/>
      <c r="F16" s="308" t="s">
        <v>185</v>
      </c>
      <c r="G16" s="309" t="s">
        <v>186</v>
      </c>
      <c r="H16" s="308" t="s">
        <v>185</v>
      </c>
      <c r="I16" s="309" t="s">
        <v>186</v>
      </c>
      <c r="J16" s="308" t="s">
        <v>185</v>
      </c>
      <c r="K16" s="309" t="s">
        <v>186</v>
      </c>
      <c r="L16" s="308" t="s">
        <v>185</v>
      </c>
      <c r="M16" s="308" t="s">
        <v>266</v>
      </c>
      <c r="N16" s="309" t="s">
        <v>269</v>
      </c>
      <c r="O16" s="309" t="s">
        <v>270</v>
      </c>
      <c r="P16" s="691" t="s">
        <v>151</v>
      </c>
      <c r="Q16" s="691"/>
      <c r="R16" s="309" t="s">
        <v>186</v>
      </c>
      <c r="S16" s="691" t="s">
        <v>185</v>
      </c>
      <c r="T16" s="691"/>
      <c r="U16" s="309" t="s">
        <v>186</v>
      </c>
      <c r="V16" s="691" t="s">
        <v>185</v>
      </c>
      <c r="W16" s="691"/>
      <c r="X16" s="309" t="s">
        <v>186</v>
      </c>
      <c r="Y16" s="691" t="s">
        <v>185</v>
      </c>
      <c r="Z16" s="691"/>
      <c r="AA16" s="309" t="s">
        <v>186</v>
      </c>
      <c r="AB16" s="310" t="s">
        <v>187</v>
      </c>
      <c r="AC16" s="69"/>
      <c r="AD16" s="69"/>
      <c r="AE16" s="69"/>
    </row>
    <row r="17" spans="1:31" s="61" customFormat="1" ht="30" customHeight="1">
      <c r="A17" s="81"/>
      <c r="B17" s="81">
        <v>1</v>
      </c>
      <c r="C17" s="81"/>
      <c r="D17" s="692"/>
      <c r="E17" s="693"/>
      <c r="F17" s="311">
        <f>+I20</f>
        <v>144481</v>
      </c>
      <c r="G17" s="311">
        <f>G13/F17</f>
        <v>0</v>
      </c>
      <c r="H17" s="311">
        <f>+I20</f>
        <v>144481</v>
      </c>
      <c r="I17" s="311">
        <f>I13/H17</f>
        <v>0</v>
      </c>
      <c r="J17" s="311">
        <v>165545</v>
      </c>
      <c r="K17" s="311">
        <f>K13/J17</f>
        <v>8.3667443897429692</v>
      </c>
      <c r="L17" s="311">
        <f>+I20</f>
        <v>144481</v>
      </c>
      <c r="M17" s="311">
        <f>I21</f>
        <v>179203</v>
      </c>
      <c r="N17" s="311">
        <f>N13/L17</f>
        <v>0</v>
      </c>
      <c r="O17" s="311">
        <f>N13/M17</f>
        <v>0</v>
      </c>
      <c r="P17" s="694">
        <f>+I25</f>
        <v>161842</v>
      </c>
      <c r="Q17" s="694"/>
      <c r="R17" s="311">
        <f>R13/P17</f>
        <v>0</v>
      </c>
      <c r="S17" s="694">
        <f>+I20</f>
        <v>144481</v>
      </c>
      <c r="T17" s="694"/>
      <c r="U17" s="311">
        <f>U13/S17</f>
        <v>0</v>
      </c>
      <c r="V17" s="694">
        <f>+I20</f>
        <v>144481</v>
      </c>
      <c r="W17" s="694"/>
      <c r="X17" s="311">
        <f>X13/V17</f>
        <v>0</v>
      </c>
      <c r="Y17" s="694">
        <f>+I20</f>
        <v>144481</v>
      </c>
      <c r="Z17" s="694"/>
      <c r="AA17" s="311">
        <f>AA13/Y17</f>
        <v>0</v>
      </c>
      <c r="AB17" s="312">
        <f>K17</f>
        <v>8.3667443897429692</v>
      </c>
      <c r="AC17" s="69"/>
      <c r="AD17" s="69"/>
      <c r="AE17" s="69"/>
    </row>
    <row r="18" spans="1:31" ht="30" customHeight="1">
      <c r="B18" s="81">
        <v>0</v>
      </c>
      <c r="D18" s="3"/>
      <c r="E18" s="313"/>
      <c r="F18" s="313"/>
      <c r="G18" s="8"/>
      <c r="H18" s="8"/>
      <c r="I18" s="313"/>
      <c r="J18" s="313"/>
      <c r="K18" s="313"/>
      <c r="L18" s="313"/>
      <c r="M18" s="313"/>
      <c r="N18" s="313"/>
      <c r="O18" s="31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70"/>
      <c r="AD18" s="70"/>
      <c r="AE18" s="70"/>
    </row>
    <row r="19" spans="1:31">
      <c r="B19" s="81">
        <v>0</v>
      </c>
      <c r="D19" s="62"/>
      <c r="E19" s="147"/>
      <c r="F19" s="147"/>
      <c r="G19" s="147"/>
      <c r="H19" s="147"/>
      <c r="I19" s="147"/>
      <c r="J19" s="147"/>
      <c r="K19" s="147"/>
      <c r="L19" s="147">
        <f>O13/L17</f>
        <v>0</v>
      </c>
      <c r="M19" s="147">
        <f>O13/M17</f>
        <v>0</v>
      </c>
      <c r="N19" s="147"/>
      <c r="O19" s="147"/>
      <c r="P19" s="62"/>
      <c r="Q19" s="62"/>
      <c r="R19" s="62"/>
      <c r="S19" s="62"/>
      <c r="T19" s="62"/>
      <c r="U19" s="62"/>
      <c r="V19" s="62"/>
      <c r="W19" s="62"/>
      <c r="X19" s="62"/>
      <c r="Y19" s="62"/>
      <c r="Z19" s="62"/>
      <c r="AA19" s="62"/>
      <c r="AB19" s="62"/>
    </row>
    <row r="20" spans="1:31">
      <c r="B20" s="81">
        <v>1</v>
      </c>
      <c r="D20" s="62"/>
      <c r="E20" s="147"/>
      <c r="F20" s="197" t="s">
        <v>153</v>
      </c>
      <c r="G20" s="198"/>
      <c r="H20" s="198" t="s">
        <v>154</v>
      </c>
      <c r="I20" s="199">
        <v>144481</v>
      </c>
      <c r="J20" s="198"/>
      <c r="K20" s="198"/>
      <c r="L20" s="200" t="s">
        <v>282</v>
      </c>
      <c r="M20" s="200"/>
      <c r="N20" s="147"/>
      <c r="O20" s="147"/>
      <c r="P20" s="62"/>
      <c r="Q20" s="62"/>
      <c r="R20" s="62"/>
      <c r="S20" s="62"/>
      <c r="T20" s="62"/>
      <c r="U20" s="62"/>
      <c r="V20" s="62"/>
      <c r="W20" s="62"/>
      <c r="X20" s="62"/>
      <c r="Y20" s="62"/>
      <c r="Z20" s="62"/>
      <c r="AA20" s="62"/>
      <c r="AB20" s="62"/>
    </row>
    <row r="21" spans="1:31">
      <c r="B21" s="81">
        <v>1</v>
      </c>
      <c r="D21" s="62"/>
      <c r="E21" s="147"/>
      <c r="F21" s="201" t="s">
        <v>155</v>
      </c>
      <c r="G21" s="147"/>
      <c r="H21" s="147" t="s">
        <v>154</v>
      </c>
      <c r="I21" s="146">
        <v>179203</v>
      </c>
      <c r="J21" s="147"/>
      <c r="K21" s="147"/>
      <c r="L21" s="202"/>
      <c r="M21" s="202"/>
      <c r="N21" s="147"/>
      <c r="O21" s="147"/>
      <c r="P21" s="62"/>
      <c r="Q21" s="62"/>
      <c r="R21" s="62"/>
      <c r="S21" s="62"/>
      <c r="T21" s="62"/>
      <c r="U21" s="62"/>
      <c r="V21" s="62"/>
      <c r="W21" s="62"/>
      <c r="X21" s="62"/>
      <c r="Y21" s="62"/>
      <c r="Z21" s="62"/>
      <c r="AA21" s="62"/>
      <c r="AB21" s="62"/>
    </row>
    <row r="22" spans="1:31">
      <c r="B22" s="81">
        <v>1</v>
      </c>
      <c r="D22" s="62"/>
      <c r="E22" s="147"/>
      <c r="F22" s="201" t="s">
        <v>156</v>
      </c>
      <c r="G22" s="147"/>
      <c r="H22" s="147" t="s">
        <v>154</v>
      </c>
      <c r="I22" s="146"/>
      <c r="J22" s="147"/>
      <c r="K22" s="147"/>
      <c r="L22" s="202"/>
      <c r="M22" s="202"/>
      <c r="N22" s="147"/>
      <c r="O22" s="147"/>
      <c r="P22" s="62"/>
      <c r="Q22" s="62"/>
      <c r="R22" s="62"/>
      <c r="S22" s="62"/>
      <c r="T22" s="62"/>
      <c r="U22" s="62"/>
      <c r="V22" s="62"/>
      <c r="W22" s="62"/>
      <c r="X22" s="62"/>
      <c r="Y22" s="62"/>
      <c r="Z22" s="62"/>
      <c r="AA22" s="62"/>
      <c r="AB22" s="62"/>
    </row>
    <row r="23" spans="1:31">
      <c r="B23" s="81">
        <v>1</v>
      </c>
      <c r="D23" s="62"/>
      <c r="E23" s="147"/>
      <c r="F23" s="201" t="s">
        <v>157</v>
      </c>
      <c r="G23" s="147"/>
      <c r="H23" s="147" t="s">
        <v>154</v>
      </c>
      <c r="I23" s="146"/>
      <c r="J23" s="147"/>
      <c r="K23" s="147"/>
      <c r="L23" s="202"/>
      <c r="M23" s="202"/>
      <c r="N23" s="147"/>
      <c r="O23" s="147"/>
      <c r="P23" s="62"/>
      <c r="Q23" s="62"/>
      <c r="R23" s="62"/>
      <c r="S23" s="62"/>
      <c r="T23" s="62"/>
      <c r="U23" s="62"/>
      <c r="V23" s="62"/>
      <c r="W23" s="62"/>
      <c r="X23" s="62"/>
      <c r="Y23" s="62"/>
      <c r="Z23" s="62"/>
      <c r="AA23" s="62"/>
      <c r="AB23" s="62"/>
    </row>
    <row r="24" spans="1:31">
      <c r="B24" s="81">
        <v>1</v>
      </c>
      <c r="D24" s="63"/>
      <c r="E24" s="196"/>
      <c r="F24" s="203"/>
      <c r="G24" s="196"/>
      <c r="H24" s="196"/>
      <c r="I24" s="196"/>
      <c r="J24" s="196"/>
      <c r="K24" s="196"/>
      <c r="L24" s="204"/>
      <c r="M24" s="204"/>
      <c r="N24" s="196"/>
      <c r="O24" s="196"/>
      <c r="P24" s="63"/>
      <c r="Q24" s="63"/>
      <c r="R24" s="63"/>
      <c r="S24" s="63"/>
      <c r="T24" s="63"/>
      <c r="U24" s="63"/>
      <c r="V24" s="63"/>
      <c r="W24" s="63"/>
      <c r="X24" s="63"/>
      <c r="Y24" s="63"/>
      <c r="Z24" s="63"/>
      <c r="AA24" s="63"/>
      <c r="AB24" s="63"/>
    </row>
    <row r="25" spans="1:31">
      <c r="B25" s="81">
        <v>1</v>
      </c>
      <c r="D25" s="63"/>
      <c r="E25" s="196"/>
      <c r="F25" s="205"/>
      <c r="G25" s="206"/>
      <c r="H25" s="206"/>
      <c r="I25" s="207">
        <f>(I20+I21)/2</f>
        <v>161842</v>
      </c>
      <c r="J25" s="206"/>
      <c r="K25" s="206"/>
      <c r="L25" s="208"/>
      <c r="M25" s="208"/>
      <c r="N25" s="196"/>
      <c r="O25" s="196"/>
      <c r="P25" s="63"/>
      <c r="Q25" s="63"/>
      <c r="R25" s="63"/>
      <c r="S25" s="63"/>
      <c r="T25" s="63"/>
      <c r="U25" s="63"/>
      <c r="V25" s="63"/>
      <c r="W25" s="63"/>
      <c r="X25" s="63"/>
      <c r="Y25" s="63"/>
      <c r="Z25" s="63"/>
      <c r="AA25" s="63"/>
      <c r="AB25" s="63"/>
    </row>
    <row r="26" spans="1:31">
      <c r="D26" s="63"/>
      <c r="E26" s="196"/>
      <c r="F26" s="196"/>
      <c r="G26" s="196"/>
      <c r="H26" s="196"/>
      <c r="I26" s="196"/>
      <c r="J26" s="196"/>
      <c r="K26" s="196"/>
      <c r="L26" s="196"/>
      <c r="M26" s="196"/>
      <c r="N26" s="196"/>
      <c r="O26" s="196"/>
      <c r="P26" s="63"/>
      <c r="Q26" s="63"/>
      <c r="R26" s="63"/>
      <c r="S26" s="63"/>
      <c r="T26" s="63"/>
      <c r="U26" s="63"/>
      <c r="V26" s="63"/>
      <c r="W26" s="63"/>
      <c r="X26" s="63"/>
      <c r="Y26" s="63"/>
      <c r="Z26" s="63"/>
      <c r="AA26" s="63"/>
      <c r="AB26" s="63"/>
    </row>
    <row r="27" spans="1:31">
      <c r="D27" s="63"/>
      <c r="E27" s="196"/>
      <c r="F27" s="196"/>
      <c r="G27" s="196"/>
      <c r="H27" s="196"/>
      <c r="I27" s="196"/>
      <c r="J27" s="196"/>
      <c r="K27" s="196"/>
      <c r="L27" s="196"/>
      <c r="M27" s="196"/>
      <c r="N27" s="196"/>
      <c r="O27" s="196"/>
      <c r="P27" s="63"/>
      <c r="Q27" s="63"/>
      <c r="R27" s="63"/>
      <c r="S27" s="63"/>
      <c r="T27" s="63"/>
      <c r="U27" s="63"/>
      <c r="V27" s="63"/>
      <c r="W27" s="63"/>
      <c r="X27" s="63"/>
      <c r="Y27" s="63"/>
      <c r="Z27" s="63"/>
      <c r="AA27" s="63"/>
      <c r="AB27" s="63"/>
    </row>
    <row r="28" spans="1:31">
      <c r="D28" s="63"/>
      <c r="E28" s="196"/>
      <c r="F28" s="196"/>
      <c r="G28" s="196"/>
      <c r="H28" s="196"/>
      <c r="I28" s="196"/>
      <c r="J28" s="196"/>
      <c r="K28" s="196"/>
      <c r="L28" s="196"/>
      <c r="M28" s="196"/>
      <c r="N28" s="196"/>
      <c r="O28" s="196"/>
      <c r="P28" s="63"/>
      <c r="Q28" s="63"/>
      <c r="R28" s="63"/>
      <c r="S28" s="63"/>
      <c r="T28" s="63"/>
      <c r="U28" s="63"/>
      <c r="V28" s="63"/>
      <c r="W28" s="63"/>
      <c r="X28" s="63"/>
      <c r="Y28" s="63"/>
      <c r="Z28" s="63"/>
      <c r="AA28" s="63"/>
      <c r="AB28" s="63"/>
    </row>
    <row r="29" spans="1:31">
      <c r="D29" s="63"/>
      <c r="E29" s="196"/>
      <c r="F29" s="196"/>
      <c r="G29" s="196"/>
      <c r="H29" s="196"/>
      <c r="I29" s="196"/>
      <c r="J29" s="196"/>
      <c r="K29" s="196"/>
      <c r="L29" s="196"/>
      <c r="M29" s="196"/>
      <c r="N29" s="196"/>
      <c r="O29" s="196"/>
      <c r="P29" s="63"/>
      <c r="Q29" s="63"/>
      <c r="R29" s="63"/>
      <c r="S29" s="63"/>
      <c r="T29" s="63"/>
      <c r="U29" s="63"/>
      <c r="V29" s="63"/>
      <c r="W29" s="63"/>
      <c r="X29" s="63"/>
      <c r="Y29" s="63"/>
      <c r="Z29" s="63"/>
      <c r="AA29" s="63"/>
      <c r="AB29" s="63"/>
    </row>
    <row r="30" spans="1:31">
      <c r="D30" s="63"/>
      <c r="E30" s="196"/>
      <c r="F30" s="196"/>
      <c r="G30" s="196"/>
      <c r="H30" s="196"/>
      <c r="I30" s="196"/>
      <c r="J30" s="196"/>
      <c r="K30" s="196"/>
      <c r="L30" s="196"/>
      <c r="M30" s="196"/>
      <c r="N30" s="196"/>
      <c r="O30" s="196"/>
      <c r="P30" s="63"/>
      <c r="Q30" s="63"/>
      <c r="R30" s="63"/>
      <c r="S30" s="63"/>
      <c r="T30" s="63"/>
      <c r="U30" s="63"/>
      <c r="V30" s="63"/>
      <c r="W30" s="63"/>
      <c r="X30" s="63"/>
      <c r="Y30" s="63"/>
      <c r="Z30" s="63"/>
      <c r="AA30" s="63"/>
      <c r="AB30" s="63"/>
    </row>
    <row r="31" spans="1:31">
      <c r="D31" s="63"/>
      <c r="E31" s="196"/>
      <c r="F31" s="196"/>
      <c r="G31" s="196"/>
      <c r="H31" s="196"/>
      <c r="I31" s="196"/>
      <c r="J31" s="196"/>
      <c r="K31" s="196"/>
      <c r="L31" s="196"/>
      <c r="M31" s="196"/>
      <c r="N31" s="196"/>
      <c r="O31" s="196"/>
      <c r="P31" s="63"/>
      <c r="Q31" s="63"/>
      <c r="R31" s="63"/>
      <c r="S31" s="63"/>
      <c r="T31" s="63"/>
      <c r="U31" s="63"/>
      <c r="V31" s="63"/>
      <c r="W31" s="63"/>
      <c r="X31" s="63"/>
      <c r="Y31" s="63"/>
      <c r="Z31" s="63"/>
      <c r="AA31" s="63"/>
      <c r="AB31" s="63"/>
    </row>
    <row r="32" spans="1:31">
      <c r="D32" s="63"/>
      <c r="E32" s="196"/>
      <c r="F32" s="196"/>
      <c r="G32" s="196"/>
      <c r="H32" s="196"/>
      <c r="I32" s="196"/>
      <c r="J32" s="196"/>
      <c r="K32" s="196"/>
      <c r="L32" s="196"/>
      <c r="M32" s="196"/>
      <c r="N32" s="196"/>
      <c r="O32" s="196"/>
      <c r="P32" s="63"/>
      <c r="Q32" s="63"/>
      <c r="R32" s="63"/>
      <c r="S32" s="63"/>
      <c r="T32" s="63"/>
      <c r="U32" s="63"/>
      <c r="V32" s="63"/>
      <c r="W32" s="63"/>
      <c r="X32" s="63"/>
      <c r="Y32" s="63"/>
      <c r="Z32" s="63"/>
      <c r="AA32" s="63"/>
      <c r="AB32" s="63"/>
    </row>
  </sheetData>
  <mergeCells count="48">
    <mergeCell ref="N11:O11"/>
    <mergeCell ref="N12:O12"/>
    <mergeCell ref="N13:O13"/>
    <mergeCell ref="N6:O6"/>
    <mergeCell ref="N7:O7"/>
    <mergeCell ref="N8:O8"/>
    <mergeCell ref="N9:O9"/>
    <mergeCell ref="N10:O10"/>
    <mergeCell ref="D2:AB2"/>
    <mergeCell ref="D4:D5"/>
    <mergeCell ref="E4:E5"/>
    <mergeCell ref="F4:G4"/>
    <mergeCell ref="H4:I4"/>
    <mergeCell ref="J4:K4"/>
    <mergeCell ref="L4:O4"/>
    <mergeCell ref="P4:R4"/>
    <mergeCell ref="L5:M5"/>
    <mergeCell ref="N5:O5"/>
    <mergeCell ref="V17:W17"/>
    <mergeCell ref="Y17:Z17"/>
    <mergeCell ref="Y4:AA4"/>
    <mergeCell ref="AB4:AB5"/>
    <mergeCell ref="S4:U4"/>
    <mergeCell ref="V4:X4"/>
    <mergeCell ref="S15:U15"/>
    <mergeCell ref="V15:X15"/>
    <mergeCell ref="AG4:AH4"/>
    <mergeCell ref="AG5:AH5"/>
    <mergeCell ref="Y15:AA15"/>
    <mergeCell ref="D16:E17"/>
    <mergeCell ref="P16:Q16"/>
    <mergeCell ref="S16:T16"/>
    <mergeCell ref="V16:W16"/>
    <mergeCell ref="Y16:Z16"/>
    <mergeCell ref="P17:Q17"/>
    <mergeCell ref="S17:T17"/>
    <mergeCell ref="D15:E15"/>
    <mergeCell ref="F15:G15"/>
    <mergeCell ref="H15:I15"/>
    <mergeCell ref="J15:K15"/>
    <mergeCell ref="L15:O15"/>
    <mergeCell ref="P15:R15"/>
    <mergeCell ref="L13:M13"/>
    <mergeCell ref="L6:M6"/>
    <mergeCell ref="L7:M7"/>
    <mergeCell ref="L8:M8"/>
    <mergeCell ref="L9:M9"/>
    <mergeCell ref="L10:M10"/>
  </mergeCells>
  <phoneticPr fontId="3" type="noConversion"/>
  <pageMargins left="0.73" right="0.15748031496062992" top="0.82677165354330717" bottom="0.55118110236220474" header="0.51181102362204722" footer="0.35433070866141736"/>
  <pageSetup paperSize="9" firstPageNumber="2" orientation="landscape" blackAndWhite="1" horizontalDpi="4294967293" verticalDpi="4294967293" r:id="rId1"/>
  <headerFooter alignWithMargins="0">
    <oddFooter>&amp;R공정별 소요인원 검토 내역-&amp;P</oddFooter>
  </headerFooter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3425" r:id="rId4" name="Option Button 1">
              <controlPr defaultSize="0" autoFill="0" autoLine="0" autoPict="0" macro="[0]!출력">
                <anchor moveWithCells="1">
                  <from>
                    <xdr:col>1</xdr:col>
                    <xdr:colOff>238125</xdr:colOff>
                    <xdr:row>0</xdr:row>
                    <xdr:rowOff>28575</xdr:rowOff>
                  </from>
                  <to>
                    <xdr:col>1</xdr:col>
                    <xdr:colOff>723900</xdr:colOff>
                    <xdr:row>0</xdr:row>
                    <xdr:rowOff>266700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3426" r:id="rId5" name="Option Button 2">
              <controlPr defaultSize="0" autoFill="0" autoLine="0" autoPict="0" macro="[0]!Module2.모두">
                <anchor moveWithCells="1">
                  <from>
                    <xdr:col>2</xdr:col>
                    <xdr:colOff>152400</xdr:colOff>
                    <xdr:row>0</xdr:row>
                    <xdr:rowOff>47625</xdr:rowOff>
                  </from>
                  <to>
                    <xdr:col>2</xdr:col>
                    <xdr:colOff>619125</xdr:colOff>
                    <xdr:row>0</xdr:row>
                    <xdr:rowOff>276225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1" filterMode="1">
    <tabColor rgb="FF00B0F0"/>
  </sheetPr>
  <dimension ref="A1:Q36"/>
  <sheetViews>
    <sheetView tabSelected="1" view="pageBreakPreview" zoomScaleNormal="115" zoomScaleSheetLayoutView="100" workbookViewId="0">
      <selection activeCell="G24" sqref="G22:G24"/>
    </sheetView>
  </sheetViews>
  <sheetFormatPr defaultColWidth="9.88671875" defaultRowHeight="20.100000000000001" customHeight="1"/>
  <cols>
    <col min="1" max="3" width="8.88671875" style="43" customWidth="1"/>
    <col min="4" max="5" width="3.88671875" style="4" customWidth="1"/>
    <col min="6" max="6" width="28.33203125" style="4" customWidth="1"/>
    <col min="7" max="7" width="14.21875" style="368" bestFit="1" customWidth="1"/>
    <col min="8" max="8" width="11.33203125" style="81" hidden="1" customWidth="1"/>
    <col min="9" max="11" width="9.88671875" style="467" customWidth="1"/>
    <col min="12" max="12" width="7.6640625" style="4" bestFit="1" customWidth="1"/>
    <col min="13" max="13" width="9.88671875" style="4"/>
    <col min="14" max="14" width="12.44140625" style="4" bestFit="1" customWidth="1"/>
    <col min="15" max="17" width="13.77734375" style="4" bestFit="1" customWidth="1"/>
    <col min="18" max="40" width="9.88671875" style="4"/>
    <col min="41" max="41" width="2" style="4" customWidth="1"/>
    <col min="42" max="16384" width="9.88671875" style="4"/>
  </cols>
  <sheetData>
    <row r="1" spans="1:15" ht="32.25" customHeight="1">
      <c r="A1" s="43">
        <v>1</v>
      </c>
      <c r="B1" s="43">
        <v>1</v>
      </c>
    </row>
    <row r="2" spans="1:15" s="468" customFormat="1" ht="35.25" customHeight="1">
      <c r="A2" s="43" t="s">
        <v>249</v>
      </c>
      <c r="B2" s="43">
        <v>1</v>
      </c>
      <c r="C2" s="43"/>
      <c r="D2" s="709" t="s">
        <v>115</v>
      </c>
      <c r="E2" s="709"/>
      <c r="F2" s="709"/>
      <c r="G2" s="709"/>
      <c r="H2" s="710"/>
      <c r="I2" s="709"/>
      <c r="J2" s="709"/>
      <c r="K2" s="709"/>
      <c r="L2" s="709"/>
      <c r="M2" s="709"/>
    </row>
    <row r="3" spans="1:15" s="370" customFormat="1" ht="20.100000000000001" customHeight="1">
      <c r="A3" s="43"/>
      <c r="B3" s="43">
        <v>1</v>
      </c>
      <c r="C3" s="43"/>
      <c r="D3" s="370" t="str">
        <f>DB!$D$4&amp;DB!$E$4</f>
        <v>▣ 공사명 : 2024년 조림지 덩굴제거사업 [1지구]</v>
      </c>
      <c r="E3" s="458"/>
      <c r="F3" s="458"/>
      <c r="G3" s="458"/>
      <c r="H3" s="72"/>
      <c r="I3" s="469"/>
      <c r="J3" s="469"/>
      <c r="K3" s="469"/>
      <c r="L3" s="711" t="s">
        <v>188</v>
      </c>
      <c r="M3" s="711"/>
    </row>
    <row r="4" spans="1:15" s="370" customFormat="1" ht="20.100000000000001" customHeight="1">
      <c r="A4" s="43"/>
      <c r="B4" s="43">
        <v>1</v>
      </c>
      <c r="C4" s="43"/>
      <c r="D4" s="459" t="s">
        <v>189</v>
      </c>
      <c r="E4" s="460"/>
      <c r="F4" s="460"/>
      <c r="G4" s="461" t="s">
        <v>190</v>
      </c>
      <c r="H4" s="73" t="s">
        <v>191</v>
      </c>
      <c r="I4" s="712" t="s">
        <v>192</v>
      </c>
      <c r="J4" s="712"/>
      <c r="K4" s="712"/>
      <c r="L4" s="712"/>
      <c r="M4" s="713"/>
    </row>
    <row r="5" spans="1:15" s="370" customFormat="1" ht="20.100000000000001" customHeight="1">
      <c r="A5" s="43"/>
      <c r="B5" s="43">
        <v>1</v>
      </c>
      <c r="C5" s="43"/>
      <c r="D5" s="714" t="s">
        <v>193</v>
      </c>
      <c r="E5" s="716" t="s">
        <v>194</v>
      </c>
      <c r="F5" s="462" t="s">
        <v>195</v>
      </c>
      <c r="G5" s="463"/>
      <c r="H5" s="74"/>
      <c r="I5" s="470"/>
      <c r="J5" s="471"/>
      <c r="K5" s="471"/>
      <c r="L5" s="472"/>
      <c r="M5" s="473"/>
      <c r="N5" s="474"/>
    </row>
    <row r="6" spans="1:15" s="370" customFormat="1" ht="20.100000000000001" customHeight="1">
      <c r="A6" s="43"/>
      <c r="B6" s="43">
        <v>1</v>
      </c>
      <c r="C6" s="43"/>
      <c r="D6" s="715"/>
      <c r="E6" s="716"/>
      <c r="F6" s="462" t="s">
        <v>196</v>
      </c>
      <c r="G6" s="464"/>
      <c r="H6" s="74"/>
      <c r="I6" s="470"/>
      <c r="J6" s="471"/>
      <c r="K6" s="471"/>
      <c r="L6" s="472"/>
      <c r="M6" s="473"/>
      <c r="N6" s="475"/>
    </row>
    <row r="7" spans="1:15" s="370" customFormat="1" ht="20.100000000000001" customHeight="1">
      <c r="A7" s="43"/>
      <c r="B7" s="43">
        <v>1</v>
      </c>
      <c r="C7" s="43"/>
      <c r="D7" s="715"/>
      <c r="E7" s="716"/>
      <c r="F7" s="465" t="s">
        <v>197</v>
      </c>
      <c r="G7" s="463"/>
      <c r="H7" s="75"/>
      <c r="I7" s="470"/>
      <c r="J7" s="471"/>
      <c r="K7" s="471"/>
      <c r="L7" s="472"/>
      <c r="M7" s="473"/>
      <c r="N7" s="475"/>
    </row>
    <row r="8" spans="1:15" s="370" customFormat="1" ht="20.100000000000001" customHeight="1">
      <c r="A8" s="43"/>
      <c r="B8" s="43">
        <v>1</v>
      </c>
      <c r="C8" s="43"/>
      <c r="D8" s="715"/>
      <c r="E8" s="716" t="s">
        <v>198</v>
      </c>
      <c r="F8" s="462" t="s">
        <v>199</v>
      </c>
      <c r="G8" s="464"/>
      <c r="H8" s="74"/>
      <c r="I8" s="470"/>
      <c r="J8" s="471"/>
      <c r="K8" s="471"/>
      <c r="L8" s="472"/>
      <c r="M8" s="473"/>
      <c r="N8" s="474"/>
    </row>
    <row r="9" spans="1:15" s="370" customFormat="1" ht="20.100000000000001" customHeight="1">
      <c r="A9" s="43"/>
      <c r="B9" s="43">
        <v>1</v>
      </c>
      <c r="C9" s="43"/>
      <c r="D9" s="715"/>
      <c r="E9" s="717"/>
      <c r="F9" s="462" t="s">
        <v>200</v>
      </c>
      <c r="G9" s="464"/>
      <c r="H9" s="74"/>
      <c r="I9" s="707" t="s">
        <v>201</v>
      </c>
      <c r="J9" s="708"/>
      <c r="K9" s="471"/>
      <c r="L9" s="477">
        <v>14.3</v>
      </c>
      <c r="M9" s="478"/>
      <c r="N9" s="475"/>
      <c r="O9" s="479"/>
    </row>
    <row r="10" spans="1:15" s="370" customFormat="1" ht="20.100000000000001" customHeight="1">
      <c r="A10" s="43"/>
      <c r="B10" s="43">
        <v>1</v>
      </c>
      <c r="C10" s="43"/>
      <c r="D10" s="715"/>
      <c r="E10" s="717"/>
      <c r="F10" s="465" t="s">
        <v>197</v>
      </c>
      <c r="G10" s="464"/>
      <c r="H10" s="75"/>
      <c r="I10" s="470"/>
      <c r="J10" s="471"/>
      <c r="K10" s="471"/>
      <c r="L10" s="477"/>
      <c r="M10" s="478"/>
      <c r="N10" s="475"/>
      <c r="O10" s="479"/>
    </row>
    <row r="11" spans="1:15" s="370" customFormat="1" ht="20.100000000000001" customHeight="1">
      <c r="A11" s="43"/>
      <c r="B11" s="43">
        <v>1</v>
      </c>
      <c r="C11" s="43"/>
      <c r="D11" s="715"/>
      <c r="E11" s="716" t="s">
        <v>202</v>
      </c>
      <c r="F11" s="462" t="s">
        <v>203</v>
      </c>
      <c r="G11" s="463"/>
      <c r="H11" s="74"/>
      <c r="I11" s="480"/>
      <c r="J11" s="481"/>
      <c r="K11" s="481"/>
      <c r="L11" s="481"/>
      <c r="M11" s="478"/>
      <c r="N11" s="474"/>
      <c r="O11" s="479"/>
    </row>
    <row r="12" spans="1:15" s="370" customFormat="1" ht="20.100000000000001" customHeight="1">
      <c r="A12" s="43"/>
      <c r="B12" s="43">
        <v>1</v>
      </c>
      <c r="C12" s="43"/>
      <c r="D12" s="715"/>
      <c r="E12" s="716"/>
      <c r="F12" s="462" t="s">
        <v>204</v>
      </c>
      <c r="G12" s="464"/>
      <c r="H12" s="74"/>
      <c r="I12" s="707" t="s">
        <v>205</v>
      </c>
      <c r="J12" s="708"/>
      <c r="K12" s="471"/>
      <c r="L12" s="477">
        <v>5.86</v>
      </c>
      <c r="M12" s="478"/>
      <c r="O12" s="479"/>
    </row>
    <row r="13" spans="1:15" s="370" customFormat="1" ht="20.100000000000001" customHeight="1">
      <c r="A13" s="43"/>
      <c r="B13" s="43">
        <v>1</v>
      </c>
      <c r="C13" s="43"/>
      <c r="D13" s="715"/>
      <c r="E13" s="716"/>
      <c r="F13" s="462" t="s">
        <v>206</v>
      </c>
      <c r="G13" s="464"/>
      <c r="H13" s="74"/>
      <c r="I13" s="707" t="s">
        <v>205</v>
      </c>
      <c r="J13" s="708"/>
      <c r="K13" s="471"/>
      <c r="L13" s="477">
        <v>1.1499999999999999</v>
      </c>
      <c r="M13" s="478"/>
      <c r="O13" s="479"/>
    </row>
    <row r="14" spans="1:15" s="370" customFormat="1" ht="20.100000000000001" customHeight="1">
      <c r="A14" s="43"/>
      <c r="B14" s="43">
        <v>1</v>
      </c>
      <c r="C14" s="43"/>
      <c r="D14" s="715"/>
      <c r="E14" s="716"/>
      <c r="F14" s="462" t="s">
        <v>207</v>
      </c>
      <c r="G14" s="464"/>
      <c r="H14" s="74"/>
      <c r="I14" s="707" t="s">
        <v>208</v>
      </c>
      <c r="J14" s="708"/>
      <c r="K14" s="471"/>
      <c r="L14" s="482">
        <v>3.5449999999999999</v>
      </c>
      <c r="M14" s="478"/>
      <c r="N14" s="370">
        <v>4.5</v>
      </c>
      <c r="O14" s="479"/>
    </row>
    <row r="15" spans="1:15" s="370" customFormat="1" ht="20.100000000000001" customHeight="1">
      <c r="A15" s="43"/>
      <c r="B15" s="43">
        <v>1</v>
      </c>
      <c r="C15" s="43"/>
      <c r="D15" s="715"/>
      <c r="E15" s="716"/>
      <c r="F15" s="462" t="s">
        <v>209</v>
      </c>
      <c r="G15" s="464"/>
      <c r="H15" s="74"/>
      <c r="I15" s="476" t="s">
        <v>210</v>
      </c>
      <c r="J15" s="470"/>
      <c r="K15" s="471"/>
      <c r="L15" s="477">
        <v>12.95</v>
      </c>
      <c r="M15" s="478"/>
      <c r="N15" s="370">
        <v>12.27</v>
      </c>
      <c r="O15" s="479"/>
    </row>
    <row r="16" spans="1:15" s="370" customFormat="1" ht="20.100000000000001" customHeight="1">
      <c r="A16" s="43"/>
      <c r="B16" s="43">
        <v>1</v>
      </c>
      <c r="C16" s="43"/>
      <c r="D16" s="715"/>
      <c r="E16" s="716"/>
      <c r="F16" s="462" t="s">
        <v>211</v>
      </c>
      <c r="G16" s="464"/>
      <c r="H16" s="74"/>
      <c r="I16" s="707" t="s">
        <v>208</v>
      </c>
      <c r="J16" s="708"/>
      <c r="K16" s="471"/>
      <c r="L16" s="477">
        <v>4.5</v>
      </c>
      <c r="M16" s="478"/>
      <c r="O16" s="479"/>
    </row>
    <row r="17" spans="1:17" s="370" customFormat="1" ht="20.100000000000001" customHeight="1">
      <c r="A17" s="43"/>
      <c r="B17" s="43">
        <v>1</v>
      </c>
      <c r="C17" s="43"/>
      <c r="D17" s="715"/>
      <c r="E17" s="716"/>
      <c r="F17" s="462" t="s">
        <v>212</v>
      </c>
      <c r="G17" s="464"/>
      <c r="H17" s="74"/>
      <c r="I17" s="707" t="s">
        <v>213</v>
      </c>
      <c r="J17" s="708"/>
      <c r="K17" s="471"/>
      <c r="L17" s="477">
        <v>1.85</v>
      </c>
      <c r="M17" s="478"/>
      <c r="O17" s="479"/>
    </row>
    <row r="18" spans="1:17" s="370" customFormat="1" ht="20.100000000000001" customHeight="1">
      <c r="A18" s="43"/>
      <c r="B18" s="43">
        <v>1</v>
      </c>
      <c r="C18" s="43"/>
      <c r="D18" s="715"/>
      <c r="E18" s="716"/>
      <c r="F18" s="462" t="s">
        <v>214</v>
      </c>
      <c r="G18" s="464"/>
      <c r="H18" s="74"/>
      <c r="I18" s="707" t="s">
        <v>215</v>
      </c>
      <c r="J18" s="708"/>
      <c r="K18" s="471"/>
      <c r="L18" s="477">
        <v>5.5</v>
      </c>
      <c r="M18" s="478"/>
      <c r="O18" s="479"/>
    </row>
    <row r="19" spans="1:17" s="370" customFormat="1" ht="20.100000000000001" customHeight="1">
      <c r="A19" s="43"/>
      <c r="B19" s="43">
        <v>1</v>
      </c>
      <c r="C19" s="43"/>
      <c r="D19" s="715"/>
      <c r="E19" s="716"/>
      <c r="F19" s="465" t="s">
        <v>197</v>
      </c>
      <c r="G19" s="464"/>
      <c r="H19" s="75"/>
      <c r="I19" s="470"/>
      <c r="J19" s="471"/>
      <c r="K19" s="471"/>
      <c r="L19" s="472"/>
      <c r="M19" s="473"/>
      <c r="O19" s="483"/>
    </row>
    <row r="20" spans="1:17" s="370" customFormat="1" ht="20.100000000000001" customHeight="1">
      <c r="A20" s="43"/>
      <c r="B20" s="43">
        <v>1</v>
      </c>
      <c r="C20" s="43"/>
      <c r="D20" s="726" t="s">
        <v>216</v>
      </c>
      <c r="E20" s="727"/>
      <c r="F20" s="727"/>
      <c r="G20" s="464"/>
      <c r="H20" s="75"/>
      <c r="I20" s="476" t="s">
        <v>217</v>
      </c>
      <c r="J20" s="470"/>
      <c r="K20" s="471"/>
      <c r="L20" s="477">
        <v>6</v>
      </c>
      <c r="M20" s="478"/>
    </row>
    <row r="21" spans="1:17" s="370" customFormat="1" ht="20.100000000000001" customHeight="1">
      <c r="A21" s="43"/>
      <c r="B21" s="43">
        <v>1</v>
      </c>
      <c r="C21" s="43"/>
      <c r="D21" s="726" t="s">
        <v>218</v>
      </c>
      <c r="E21" s="727"/>
      <c r="F21" s="727"/>
      <c r="G21" s="464"/>
      <c r="H21" s="75"/>
      <c r="I21" s="476" t="s">
        <v>219</v>
      </c>
      <c r="J21" s="476"/>
      <c r="K21" s="470"/>
      <c r="L21" s="477">
        <v>15</v>
      </c>
      <c r="M21" s="478"/>
      <c r="N21" s="484">
        <f>(G10+G19+G20)*0.15</f>
        <v>0</v>
      </c>
    </row>
    <row r="22" spans="1:17" s="370" customFormat="1" ht="12" customHeight="1">
      <c r="A22" s="43"/>
      <c r="B22" s="43">
        <v>1</v>
      </c>
      <c r="C22" s="43"/>
      <c r="D22" s="728" t="s">
        <v>220</v>
      </c>
      <c r="E22" s="729"/>
      <c r="F22" s="730"/>
      <c r="G22" s="742"/>
      <c r="H22" s="740"/>
      <c r="I22" s="738"/>
      <c r="J22" s="739"/>
      <c r="K22" s="737"/>
      <c r="L22" s="737"/>
      <c r="M22" s="485"/>
      <c r="N22" s="486"/>
      <c r="Q22" s="483"/>
    </row>
    <row r="23" spans="1:17" s="370" customFormat="1" ht="12" customHeight="1">
      <c r="A23" s="43"/>
      <c r="B23" s="43">
        <v>1</v>
      </c>
      <c r="C23" s="43"/>
      <c r="D23" s="731"/>
      <c r="E23" s="732"/>
      <c r="F23" s="733"/>
      <c r="G23" s="743"/>
      <c r="H23" s="741"/>
      <c r="I23" s="735"/>
      <c r="J23" s="736"/>
      <c r="K23" s="734"/>
      <c r="L23" s="734"/>
      <c r="M23" s="487"/>
      <c r="N23" s="486"/>
      <c r="Q23" s="483"/>
    </row>
    <row r="24" spans="1:17" s="370" customFormat="1" ht="20.100000000000001" customHeight="1">
      <c r="A24" s="43"/>
      <c r="B24" s="43">
        <v>1</v>
      </c>
      <c r="C24" s="43"/>
      <c r="D24" s="722" t="s">
        <v>221</v>
      </c>
      <c r="E24" s="723"/>
      <c r="F24" s="723"/>
      <c r="G24" s="464"/>
      <c r="H24" s="76"/>
      <c r="I24" s="724" t="s">
        <v>222</v>
      </c>
      <c r="J24" s="725"/>
      <c r="K24" s="495"/>
      <c r="L24" s="496"/>
      <c r="M24" s="488"/>
      <c r="N24" s="486"/>
    </row>
    <row r="25" spans="1:17" s="370" customFormat="1" ht="20.100000000000001" customHeight="1">
      <c r="A25" s="43"/>
      <c r="B25" s="43">
        <v>1</v>
      </c>
      <c r="C25" s="43"/>
      <c r="D25" s="718" t="s">
        <v>223</v>
      </c>
      <c r="E25" s="719"/>
      <c r="F25" s="719"/>
      <c r="G25" s="466"/>
      <c r="H25" s="77"/>
      <c r="I25" s="720" t="s">
        <v>327</v>
      </c>
      <c r="J25" s="720"/>
      <c r="K25" s="720"/>
      <c r="L25" s="721"/>
      <c r="M25" s="489"/>
      <c r="N25" s="486"/>
      <c r="O25" s="217" t="s">
        <v>256</v>
      </c>
      <c r="P25" s="218">
        <f>G25/DB!E12</f>
        <v>0</v>
      </c>
    </row>
    <row r="26" spans="1:17" s="58" customFormat="1" ht="20.100000000000001" hidden="1" customHeight="1">
      <c r="A26" s="81"/>
      <c r="B26" s="81">
        <v>0</v>
      </c>
      <c r="C26" s="81"/>
      <c r="G26" s="78">
        <f>DB!E12</f>
        <v>69.55</v>
      </c>
      <c r="H26" s="79" t="s">
        <v>224</v>
      </c>
      <c r="I26" s="80"/>
      <c r="J26" s="80"/>
      <c r="K26" s="80"/>
      <c r="O26" s="56" t="s">
        <v>246</v>
      </c>
      <c r="P26" s="143">
        <v>84000000</v>
      </c>
    </row>
    <row r="27" spans="1:17" ht="20.100000000000001" customHeight="1">
      <c r="B27" s="43">
        <v>1</v>
      </c>
      <c r="G27" s="490"/>
      <c r="O27" s="217"/>
      <c r="P27" s="218"/>
    </row>
    <row r="28" spans="1:17" ht="20.100000000000001" customHeight="1">
      <c r="B28" s="43">
        <v>1</v>
      </c>
      <c r="F28" s="368"/>
      <c r="G28" s="6">
        <f>G22+G24</f>
        <v>0</v>
      </c>
      <c r="I28" s="492"/>
      <c r="O28" s="217"/>
      <c r="P28" s="218"/>
    </row>
    <row r="29" spans="1:17" ht="20.100000000000001" customHeight="1">
      <c r="B29" s="43">
        <v>1</v>
      </c>
      <c r="F29" s="368"/>
      <c r="G29" s="6"/>
      <c r="I29" s="493"/>
      <c r="O29" s="217"/>
      <c r="P29" s="218"/>
    </row>
    <row r="30" spans="1:17" ht="20.100000000000001" customHeight="1">
      <c r="B30" s="43">
        <v>1</v>
      </c>
      <c r="F30" s="368"/>
      <c r="G30" s="6"/>
      <c r="I30" s="493"/>
      <c r="O30" s="217"/>
      <c r="P30" s="217"/>
    </row>
    <row r="31" spans="1:17" ht="20.100000000000001" customHeight="1">
      <c r="B31" s="43">
        <v>1</v>
      </c>
      <c r="F31" s="368"/>
      <c r="G31" s="491"/>
      <c r="H31" s="83"/>
      <c r="I31" s="493"/>
      <c r="J31" s="453"/>
      <c r="K31" s="494"/>
    </row>
    <row r="32" spans="1:17" s="58" customFormat="1" ht="20.100000000000001" hidden="1" customHeight="1">
      <c r="A32" s="81"/>
      <c r="B32" s="81"/>
      <c r="C32" s="81"/>
      <c r="G32" s="82"/>
      <c r="H32" s="81"/>
      <c r="I32" s="84"/>
      <c r="J32" s="80"/>
      <c r="K32" s="82"/>
    </row>
    <row r="33" spans="1:11" s="58" customFormat="1" ht="20.100000000000001" hidden="1" customHeight="1">
      <c r="A33" s="81"/>
      <c r="B33" s="81"/>
      <c r="C33" s="81"/>
      <c r="G33" s="85"/>
      <c r="H33" s="81"/>
      <c r="I33" s="84"/>
      <c r="J33" s="82"/>
      <c r="K33" s="80"/>
    </row>
    <row r="34" spans="1:11" s="58" customFormat="1" ht="20.100000000000001" hidden="1" customHeight="1">
      <c r="A34" s="81"/>
      <c r="B34" s="81"/>
      <c r="C34" s="81"/>
      <c r="G34" s="85"/>
      <c r="H34" s="81"/>
      <c r="I34" s="84"/>
      <c r="J34" s="80"/>
      <c r="K34" s="80"/>
    </row>
    <row r="35" spans="1:11" s="58" customFormat="1" ht="20.100000000000001" hidden="1" customHeight="1">
      <c r="A35" s="81"/>
      <c r="B35" s="81"/>
      <c r="C35" s="81"/>
      <c r="G35" s="82"/>
      <c r="H35" s="81"/>
      <c r="I35" s="82"/>
      <c r="J35" s="80"/>
      <c r="K35" s="80"/>
    </row>
    <row r="36" spans="1:11" s="58" customFormat="1" ht="20.100000000000001" hidden="1" customHeight="1">
      <c r="A36" s="81"/>
      <c r="B36" s="81"/>
      <c r="C36" s="81"/>
      <c r="G36" s="86"/>
      <c r="H36" s="81"/>
      <c r="I36" s="80"/>
      <c r="J36" s="80"/>
      <c r="K36" s="80"/>
    </row>
  </sheetData>
  <mergeCells count="27">
    <mergeCell ref="D25:F25"/>
    <mergeCell ref="I25:L25"/>
    <mergeCell ref="D24:F24"/>
    <mergeCell ref="I24:J24"/>
    <mergeCell ref="D20:F20"/>
    <mergeCell ref="D21:F21"/>
    <mergeCell ref="D22:F23"/>
    <mergeCell ref="K23:L23"/>
    <mergeCell ref="I23:J23"/>
    <mergeCell ref="K22:L22"/>
    <mergeCell ref="I22:J22"/>
    <mergeCell ref="H22:H23"/>
    <mergeCell ref="G22:G23"/>
    <mergeCell ref="I13:J13"/>
    <mergeCell ref="I18:J18"/>
    <mergeCell ref="D2:M2"/>
    <mergeCell ref="L3:M3"/>
    <mergeCell ref="I4:M4"/>
    <mergeCell ref="D5:D19"/>
    <mergeCell ref="E5:E7"/>
    <mergeCell ref="E8:E10"/>
    <mergeCell ref="I9:J9"/>
    <mergeCell ref="E11:E19"/>
    <mergeCell ref="I12:J12"/>
    <mergeCell ref="I14:J14"/>
    <mergeCell ref="I16:J16"/>
    <mergeCell ref="I17:J17"/>
  </mergeCells>
  <phoneticPr fontId="3" type="noConversion"/>
  <printOptions horizontalCentered="1"/>
  <pageMargins left="0.78740157480314965" right="0.39370078740157483" top="0.59055118110236227" bottom="0.59055118110236227" header="0.39370078740157483" footer="0.39370078740157483"/>
  <pageSetup paperSize="9" orientation="landscape" blackAndWhite="1" useFirstPageNumber="1" horizontalDpi="4294967293" verticalDpi="4294967293" r:id="rId1"/>
  <headerFooter alignWithMargins="0"/>
  <drawing r:id="rId2"/>
  <legacyDrawing r:id="rId3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65537" r:id="rId4" name="Option Button 1">
              <controlPr defaultSize="0" autoFill="0" autoLine="0" autoPict="0" macro="[0]!출력">
                <anchor moveWithCells="1">
                  <from>
                    <xdr:col>1</xdr:col>
                    <xdr:colOff>285750</xdr:colOff>
                    <xdr:row>0</xdr:row>
                    <xdr:rowOff>28575</xdr:rowOff>
                  </from>
                  <to>
                    <xdr:col>2</xdr:col>
                    <xdr:colOff>38100</xdr:colOff>
                    <xdr:row>0</xdr:row>
                    <xdr:rowOff>276225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65538" r:id="rId5" name="Option Button 2">
              <controlPr defaultSize="0" autoFill="0" autoLine="0" autoPict="0" macro="[0]!Module2.모두">
                <anchor moveWithCells="1">
                  <from>
                    <xdr:col>2</xdr:col>
                    <xdr:colOff>238125</xdr:colOff>
                    <xdr:row>0</xdr:row>
                    <xdr:rowOff>47625</xdr:rowOff>
                  </from>
                  <to>
                    <xdr:col>3</xdr:col>
                    <xdr:colOff>0</xdr:colOff>
                    <xdr:row>0</xdr:row>
                    <xdr:rowOff>276225</xdr:rowOff>
                  </to>
                </anchor>
              </controlPr>
            </control>
          </mc:Choice>
        </mc:AlternateContent>
      </controls>
    </mc:Choice>
  </mc:AlternateConten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14</vt:i4>
      </vt:variant>
      <vt:variant>
        <vt:lpstr>이름이 지정된 범위</vt:lpstr>
      </vt:variant>
      <vt:variant>
        <vt:i4>31</vt:i4>
      </vt:variant>
    </vt:vector>
  </HeadingPairs>
  <TitlesOfParts>
    <vt:vector size="45" baseType="lpstr">
      <vt:lpstr>DB</vt:lpstr>
      <vt:lpstr>ⓐ 결재</vt:lpstr>
      <vt:lpstr>ⓑ 간지</vt:lpstr>
      <vt:lpstr>ⓒ 위치도</vt:lpstr>
      <vt:lpstr>ⓒ 사진</vt:lpstr>
      <vt:lpstr>ⓓ 설명서</vt:lpstr>
      <vt:lpstr>ⓔ 예정공정표29</vt:lpstr>
      <vt:lpstr>공정별소요인원</vt:lpstr>
      <vt:lpstr>① 원가계산서 </vt:lpstr>
      <vt:lpstr>② 내역서총괄표</vt:lpstr>
      <vt:lpstr>③ 내역서</vt:lpstr>
      <vt:lpstr>④ 단가산출목록표</vt:lpstr>
      <vt:lpstr>1-0-2(다압면)</vt:lpstr>
      <vt:lpstr>표준지좌표</vt:lpstr>
      <vt:lpstr>'① 원가계산서 '!Criteria</vt:lpstr>
      <vt:lpstr>'② 내역서총괄표'!Criteria</vt:lpstr>
      <vt:lpstr>'③ 내역서'!Criteria</vt:lpstr>
      <vt:lpstr>'④ 단가산출목록표'!Criteria</vt:lpstr>
      <vt:lpstr>'ⓐ 결재'!Criteria</vt:lpstr>
      <vt:lpstr>'ⓑ 간지'!Criteria</vt:lpstr>
      <vt:lpstr>'ⓒ 사진'!Criteria</vt:lpstr>
      <vt:lpstr>'ⓒ 위치도'!Criteria</vt:lpstr>
      <vt:lpstr>'ⓓ 설명서'!Criteria</vt:lpstr>
      <vt:lpstr>DB!Criteria</vt:lpstr>
      <vt:lpstr>'ⓔ 예정공정표29'!Criteria</vt:lpstr>
      <vt:lpstr>공정별소요인원!Criteria</vt:lpstr>
      <vt:lpstr>표준지좌표!Criteria</vt:lpstr>
      <vt:lpstr>'① 원가계산서 '!Print_Area</vt:lpstr>
      <vt:lpstr>'1-0-2(다압면)'!Print_Area</vt:lpstr>
      <vt:lpstr>'② 내역서총괄표'!Print_Area</vt:lpstr>
      <vt:lpstr>'③ 내역서'!Print_Area</vt:lpstr>
      <vt:lpstr>'④ 단가산출목록표'!Print_Area</vt:lpstr>
      <vt:lpstr>'ⓐ 결재'!Print_Area</vt:lpstr>
      <vt:lpstr>'ⓑ 간지'!Print_Area</vt:lpstr>
      <vt:lpstr>'ⓒ 사진'!Print_Area</vt:lpstr>
      <vt:lpstr>'ⓒ 위치도'!Print_Area</vt:lpstr>
      <vt:lpstr>'ⓓ 설명서'!Print_Area</vt:lpstr>
      <vt:lpstr>DB!Print_Area</vt:lpstr>
      <vt:lpstr>'ⓔ 예정공정표29'!Print_Area</vt:lpstr>
      <vt:lpstr>공정별소요인원!Print_Area</vt:lpstr>
      <vt:lpstr>표준지좌표!Print_Area</vt:lpstr>
      <vt:lpstr>'1-0-2(다압면)'!Print_Titles</vt:lpstr>
      <vt:lpstr>'② 내역서총괄표'!Print_Titles</vt:lpstr>
      <vt:lpstr>'③ 내역서'!Print_Titles</vt:lpstr>
      <vt:lpstr>'④ 단가산출목록표'!Print_Titles</vt:lpstr>
    </vt:vector>
  </TitlesOfParts>
  <Company>Samsung Electronics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설계설명서</dc:title>
  <dc:creator>SEC</dc:creator>
  <dc:description>누가 만들었는지는 모르지만.. 조금 수정변경했네요..부족한 부분은 엑셀 잘하시는분이 수정 부탁드림니다..</dc:description>
  <cp:lastModifiedBy>USER</cp:lastModifiedBy>
  <cp:lastPrinted>2024-06-28T06:00:43Z</cp:lastPrinted>
  <dcterms:created xsi:type="dcterms:W3CDTF">2005-04-14T02:42:21Z</dcterms:created>
  <dcterms:modified xsi:type="dcterms:W3CDTF">2024-07-25T08:18:09Z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VID2F1E1603">
    <vt:lpwstr/>
  </property>
  <property fmtid="{D5CDD505-2E9C-101B-9397-08002B2CF9AE}" pid="3" name="IVIDC">
    <vt:lpwstr/>
  </property>
  <property fmtid="{D5CDD505-2E9C-101B-9397-08002B2CF9AE}" pid="4" name="IVID362F13E8">
    <vt:lpwstr/>
  </property>
  <property fmtid="{D5CDD505-2E9C-101B-9397-08002B2CF9AE}" pid="5" name="IVID3A3618F1">
    <vt:lpwstr/>
  </property>
  <property fmtid="{D5CDD505-2E9C-101B-9397-08002B2CF9AE}" pid="6" name="IVID15E41318">
    <vt:lpwstr/>
  </property>
  <property fmtid="{D5CDD505-2E9C-101B-9397-08002B2CF9AE}" pid="7" name="IVID181914D9">
    <vt:lpwstr/>
  </property>
  <property fmtid="{D5CDD505-2E9C-101B-9397-08002B2CF9AE}" pid="8" name="IVID155815FB">
    <vt:lpwstr/>
  </property>
  <property fmtid="{D5CDD505-2E9C-101B-9397-08002B2CF9AE}" pid="9" name="IVIDD091BF0">
    <vt:lpwstr/>
  </property>
  <property fmtid="{D5CDD505-2E9C-101B-9397-08002B2CF9AE}" pid="10" name="IVID344CCFFC">
    <vt:lpwstr/>
  </property>
  <property fmtid="{D5CDD505-2E9C-101B-9397-08002B2CF9AE}" pid="11" name="IVID1A7D12ED">
    <vt:lpwstr/>
  </property>
  <property fmtid="{D5CDD505-2E9C-101B-9397-08002B2CF9AE}" pid="12" name="IVID1B2115FE">
    <vt:lpwstr/>
  </property>
  <property fmtid="{D5CDD505-2E9C-101B-9397-08002B2CF9AE}" pid="13" name="IVID35431BD0">
    <vt:lpwstr/>
  </property>
  <property fmtid="{D5CDD505-2E9C-101B-9397-08002B2CF9AE}" pid="14" name="IVID4637A884">
    <vt:lpwstr/>
  </property>
  <property fmtid="{D5CDD505-2E9C-101B-9397-08002B2CF9AE}" pid="15" name="IVID127C14F5">
    <vt:lpwstr/>
  </property>
  <property fmtid="{D5CDD505-2E9C-101B-9397-08002B2CF9AE}" pid="16" name="IVID1834F0DD">
    <vt:lpwstr/>
  </property>
  <property fmtid="{D5CDD505-2E9C-101B-9397-08002B2CF9AE}" pid="17" name="IVID312119E0">
    <vt:lpwstr/>
  </property>
  <property fmtid="{D5CDD505-2E9C-101B-9397-08002B2CF9AE}" pid="18" name="IVID1C5812DA">
    <vt:lpwstr/>
  </property>
  <property fmtid="{D5CDD505-2E9C-101B-9397-08002B2CF9AE}" pid="19" name="IVID173907ED">
    <vt:lpwstr/>
  </property>
  <property fmtid="{D5CDD505-2E9C-101B-9397-08002B2CF9AE}" pid="20" name="IVID1D3F17E2">
    <vt:lpwstr/>
  </property>
  <property fmtid="{D5CDD505-2E9C-101B-9397-08002B2CF9AE}" pid="21" name="IVID13451200">
    <vt:lpwstr/>
  </property>
  <property fmtid="{D5CDD505-2E9C-101B-9397-08002B2CF9AE}" pid="22" name="IVID475611CF">
    <vt:lpwstr/>
  </property>
  <property fmtid="{D5CDD505-2E9C-101B-9397-08002B2CF9AE}" pid="23" name="IVID302D13DA">
    <vt:lpwstr/>
  </property>
  <property fmtid="{D5CDD505-2E9C-101B-9397-08002B2CF9AE}" pid="24" name="IVIDD5915D9">
    <vt:lpwstr/>
  </property>
  <property fmtid="{D5CDD505-2E9C-101B-9397-08002B2CF9AE}" pid="25" name="IVID17F6384A">
    <vt:lpwstr/>
  </property>
  <property fmtid="{D5CDD505-2E9C-101B-9397-08002B2CF9AE}" pid="26" name="IVID3B5A10EA">
    <vt:lpwstr/>
  </property>
  <property fmtid="{D5CDD505-2E9C-101B-9397-08002B2CF9AE}" pid="27" name="IVID3D0F16E3">
    <vt:lpwstr/>
  </property>
  <property fmtid="{D5CDD505-2E9C-101B-9397-08002B2CF9AE}" pid="28" name="IVID30260FFC">
    <vt:lpwstr/>
  </property>
  <property fmtid="{D5CDD505-2E9C-101B-9397-08002B2CF9AE}" pid="29" name="IVID2F301BED">
    <vt:lpwstr/>
  </property>
  <property fmtid="{D5CDD505-2E9C-101B-9397-08002B2CF9AE}" pid="30" name="IVID2F1117F5">
    <vt:lpwstr/>
  </property>
  <property fmtid="{D5CDD505-2E9C-101B-9397-08002B2CF9AE}" pid="31" name="IVID121617DE">
    <vt:lpwstr/>
  </property>
  <property fmtid="{D5CDD505-2E9C-101B-9397-08002B2CF9AE}" pid="32" name="IVID13691AF2">
    <vt:lpwstr/>
  </property>
  <property fmtid="{D5CDD505-2E9C-101B-9397-08002B2CF9AE}" pid="33" name="IVID1A3B0AF0">
    <vt:lpwstr/>
  </property>
  <property fmtid="{D5CDD505-2E9C-101B-9397-08002B2CF9AE}" pid="34" name="IVID373F12DB">
    <vt:lpwstr/>
  </property>
  <property fmtid="{D5CDD505-2E9C-101B-9397-08002B2CF9AE}" pid="35" name="IVID274B1CF5">
    <vt:lpwstr/>
  </property>
  <property fmtid="{D5CDD505-2E9C-101B-9397-08002B2CF9AE}" pid="36" name="IVID2B4E17FA">
    <vt:lpwstr/>
  </property>
  <property fmtid="{D5CDD505-2E9C-101B-9397-08002B2CF9AE}" pid="37" name="IVID253D11EF">
    <vt:lpwstr/>
  </property>
  <property fmtid="{D5CDD505-2E9C-101B-9397-08002B2CF9AE}" pid="38" name="IVID102124BA">
    <vt:lpwstr/>
  </property>
  <property fmtid="{D5CDD505-2E9C-101B-9397-08002B2CF9AE}" pid="39" name="IVID3D1509D0">
    <vt:lpwstr/>
  </property>
  <property fmtid="{D5CDD505-2E9C-101B-9397-08002B2CF9AE}" pid="40" name="IVID35641901">
    <vt:lpwstr/>
  </property>
  <property fmtid="{D5CDD505-2E9C-101B-9397-08002B2CF9AE}" pid="41" name="IVID45E1ED9">
    <vt:lpwstr/>
  </property>
  <property fmtid="{D5CDD505-2E9C-101B-9397-08002B2CF9AE}" pid="42" name="IVID324113D1">
    <vt:lpwstr/>
  </property>
  <property fmtid="{D5CDD505-2E9C-101B-9397-08002B2CF9AE}" pid="43" name="IVID1A2D1903">
    <vt:lpwstr/>
  </property>
  <property fmtid="{D5CDD505-2E9C-101B-9397-08002B2CF9AE}" pid="44" name="IVID222F6E42">
    <vt:lpwstr/>
  </property>
  <property fmtid="{D5CDD505-2E9C-101B-9397-08002B2CF9AE}" pid="45" name="IVID137012E9">
    <vt:lpwstr/>
  </property>
  <property fmtid="{D5CDD505-2E9C-101B-9397-08002B2CF9AE}" pid="46" name="IVID3D4D17F3">
    <vt:lpwstr/>
  </property>
  <property fmtid="{D5CDD505-2E9C-101B-9397-08002B2CF9AE}" pid="47" name="IVID2F2214CF">
    <vt:lpwstr/>
  </property>
  <property fmtid="{D5CDD505-2E9C-101B-9397-08002B2CF9AE}" pid="48" name="IVID212812E2">
    <vt:lpwstr/>
  </property>
  <property fmtid="{D5CDD505-2E9C-101B-9397-08002B2CF9AE}" pid="49" name="IVID174513DF">
    <vt:lpwstr/>
  </property>
  <property fmtid="{D5CDD505-2E9C-101B-9397-08002B2CF9AE}" pid="50" name="IVID14481408">
    <vt:lpwstr/>
  </property>
  <property fmtid="{D5CDD505-2E9C-101B-9397-08002B2CF9AE}" pid="51" name="IVID2E670A05">
    <vt:lpwstr/>
  </property>
  <property fmtid="{D5CDD505-2E9C-101B-9397-08002B2CF9AE}" pid="52" name="IVID2A161305">
    <vt:lpwstr/>
  </property>
  <property fmtid="{D5CDD505-2E9C-101B-9397-08002B2CF9AE}" pid="53" name="IVID173E1206">
    <vt:lpwstr/>
  </property>
  <property fmtid="{D5CDD505-2E9C-101B-9397-08002B2CF9AE}" pid="54" name="IVID232310EC">
    <vt:lpwstr/>
  </property>
  <property fmtid="{D5CDD505-2E9C-101B-9397-08002B2CF9AE}" pid="55" name="IVID133D1AE5">
    <vt:lpwstr/>
  </property>
  <property fmtid="{D5CDD505-2E9C-101B-9397-08002B2CF9AE}" pid="56" name="IVIDF6113D9">
    <vt:lpwstr/>
  </property>
  <property fmtid="{D5CDD505-2E9C-101B-9397-08002B2CF9AE}" pid="57" name="IVID362E14DB">
    <vt:lpwstr/>
  </property>
  <property fmtid="{D5CDD505-2E9C-101B-9397-08002B2CF9AE}" pid="58" name="IVID1F6511DB">
    <vt:lpwstr/>
  </property>
  <property fmtid="{D5CDD505-2E9C-101B-9397-08002B2CF9AE}" pid="59" name="IVID3F1D10E8">
    <vt:lpwstr/>
  </property>
  <property fmtid="{D5CDD505-2E9C-101B-9397-08002B2CF9AE}" pid="60" name="IVID144313EE">
    <vt:lpwstr/>
  </property>
  <property fmtid="{D5CDD505-2E9C-101B-9397-08002B2CF9AE}" pid="61" name="IVID272C0FEF">
    <vt:lpwstr/>
  </property>
  <property fmtid="{D5CDD505-2E9C-101B-9397-08002B2CF9AE}" pid="62" name="IVID240A1504">
    <vt:lpwstr/>
  </property>
  <property fmtid="{D5CDD505-2E9C-101B-9397-08002B2CF9AE}" pid="63" name="IVID2E511106">
    <vt:lpwstr/>
  </property>
  <property fmtid="{D5CDD505-2E9C-101B-9397-08002B2CF9AE}" pid="64" name="IVID2A6D14EB">
    <vt:lpwstr/>
  </property>
  <property fmtid="{D5CDD505-2E9C-101B-9397-08002B2CF9AE}" pid="65" name="IVID386F14FA">
    <vt:lpwstr/>
  </property>
  <property fmtid="{D5CDD505-2E9C-101B-9397-08002B2CF9AE}" pid="66" name="IVIDA1B07F3">
    <vt:lpwstr/>
  </property>
  <property fmtid="{D5CDD505-2E9C-101B-9397-08002B2CF9AE}" pid="67" name="IVID2A6715D8">
    <vt:lpwstr/>
  </property>
  <property fmtid="{D5CDD505-2E9C-101B-9397-08002B2CF9AE}" pid="68" name="IVID222D19FF">
    <vt:lpwstr/>
  </property>
  <property fmtid="{D5CDD505-2E9C-101B-9397-08002B2CF9AE}" pid="69" name="IVID2D4D15EB">
    <vt:lpwstr/>
  </property>
  <property fmtid="{D5CDD505-2E9C-101B-9397-08002B2CF9AE}" pid="70" name="IVID1A3517F4">
    <vt:lpwstr/>
  </property>
  <property fmtid="{D5CDD505-2E9C-101B-9397-08002B2CF9AE}" pid="71" name="IVID2B0E1302">
    <vt:lpwstr/>
  </property>
  <property fmtid="{D5CDD505-2E9C-101B-9397-08002B2CF9AE}" pid="72" name="IVID332E19D7">
    <vt:lpwstr/>
  </property>
  <property fmtid="{D5CDD505-2E9C-101B-9397-08002B2CF9AE}" pid="73" name="IVID22261800">
    <vt:lpwstr/>
  </property>
  <property fmtid="{D5CDD505-2E9C-101B-9397-08002B2CF9AE}" pid="74" name="IVID325116DE">
    <vt:lpwstr/>
  </property>
  <property fmtid="{D5CDD505-2E9C-101B-9397-08002B2CF9AE}" pid="75" name="IVID81113D2">
    <vt:lpwstr/>
  </property>
  <property fmtid="{D5CDD505-2E9C-101B-9397-08002B2CF9AE}" pid="76" name="IVID1D231201">
    <vt:lpwstr/>
  </property>
  <property fmtid="{D5CDD505-2E9C-101B-9397-08002B2CF9AE}" pid="77" name="IVID366A14F0">
    <vt:lpwstr/>
  </property>
  <property fmtid="{D5CDD505-2E9C-101B-9397-08002B2CF9AE}" pid="78" name="IVID316311F9">
    <vt:lpwstr/>
  </property>
  <property fmtid="{D5CDD505-2E9C-101B-9397-08002B2CF9AE}" pid="79" name="IVIDE0715F1">
    <vt:lpwstr/>
  </property>
  <property fmtid="{D5CDD505-2E9C-101B-9397-08002B2CF9AE}" pid="80" name="IVID3B5816EC">
    <vt:lpwstr/>
  </property>
  <property fmtid="{D5CDD505-2E9C-101B-9397-08002B2CF9AE}" pid="81" name="IVID351414F8">
    <vt:lpwstr/>
  </property>
  <property fmtid="{D5CDD505-2E9C-101B-9397-08002B2CF9AE}" pid="82" name="IVID2F251AE7">
    <vt:lpwstr/>
  </property>
  <property fmtid="{D5CDD505-2E9C-101B-9397-08002B2CF9AE}" pid="83" name="IVID2A5E1D03">
    <vt:lpwstr/>
  </property>
  <property fmtid="{D5CDD505-2E9C-101B-9397-08002B2CF9AE}" pid="84" name="IVID306310DF">
    <vt:lpwstr/>
  </property>
  <property fmtid="{D5CDD505-2E9C-101B-9397-08002B2CF9AE}" pid="85" name="IVID266F16CF">
    <vt:lpwstr/>
  </property>
  <property fmtid="{D5CDD505-2E9C-101B-9397-08002B2CF9AE}" pid="86" name="IVID307414D1">
    <vt:lpwstr/>
  </property>
  <property fmtid="{D5CDD505-2E9C-101B-9397-08002B2CF9AE}" pid="87" name="IVID344B1400">
    <vt:lpwstr/>
  </property>
  <property fmtid="{D5CDD505-2E9C-101B-9397-08002B2CF9AE}" pid="88" name="IVID135B1DF5">
    <vt:lpwstr/>
  </property>
  <property fmtid="{D5CDD505-2E9C-101B-9397-08002B2CF9AE}" pid="89" name="IVID1A3716D3">
    <vt:lpwstr/>
  </property>
  <property fmtid="{D5CDD505-2E9C-101B-9397-08002B2CF9AE}" pid="90" name="IVIDD1916DB">
    <vt:lpwstr/>
  </property>
  <property fmtid="{D5CDD505-2E9C-101B-9397-08002B2CF9AE}" pid="91" name="IVID11431AF1">
    <vt:lpwstr/>
  </property>
  <property fmtid="{D5CDD505-2E9C-101B-9397-08002B2CF9AE}" pid="92" name="IVID1B2C19F3">
    <vt:lpwstr/>
  </property>
  <property fmtid="{D5CDD505-2E9C-101B-9397-08002B2CF9AE}" pid="93" name="IVIDD5E0FE6">
    <vt:lpwstr/>
  </property>
  <property fmtid="{D5CDD505-2E9C-101B-9397-08002B2CF9AE}" pid="94" name="IVID162D1605">
    <vt:lpwstr/>
  </property>
  <property fmtid="{D5CDD505-2E9C-101B-9397-08002B2CF9AE}" pid="95" name="IVID28741007">
    <vt:lpwstr/>
  </property>
  <property fmtid="{D5CDD505-2E9C-101B-9397-08002B2CF9AE}" pid="96" name="IVID2A3614FA">
    <vt:lpwstr/>
  </property>
  <property fmtid="{D5CDD505-2E9C-101B-9397-08002B2CF9AE}" pid="97" name="IVID15231CDF">
    <vt:lpwstr/>
  </property>
  <property fmtid="{D5CDD505-2E9C-101B-9397-08002B2CF9AE}" pid="98" name="IVID322814F3">
    <vt:lpwstr/>
  </property>
  <property fmtid="{D5CDD505-2E9C-101B-9397-08002B2CF9AE}" pid="99" name="IVID2F6C14EF">
    <vt:lpwstr/>
  </property>
  <property fmtid="{D5CDD505-2E9C-101B-9397-08002B2CF9AE}" pid="100" name="IVID252617FB">
    <vt:lpwstr/>
  </property>
  <property fmtid="{D5CDD505-2E9C-101B-9397-08002B2CF9AE}" pid="101" name="IVIDA0D1BD8">
    <vt:lpwstr/>
  </property>
  <property fmtid="{D5CDD505-2E9C-101B-9397-08002B2CF9AE}" pid="102" name="IVID3E4418F8">
    <vt:lpwstr/>
  </property>
  <property fmtid="{D5CDD505-2E9C-101B-9397-08002B2CF9AE}" pid="103" name="IVID18751B08">
    <vt:lpwstr/>
  </property>
  <property fmtid="{D5CDD505-2E9C-101B-9397-08002B2CF9AE}" pid="104" name="IVID1D4D0E00">
    <vt:lpwstr/>
  </property>
  <property fmtid="{D5CDD505-2E9C-101B-9397-08002B2CF9AE}" pid="105" name="IVID176B1807">
    <vt:lpwstr/>
  </property>
  <property fmtid="{D5CDD505-2E9C-101B-9397-08002B2CF9AE}" pid="106" name="IVID1C4C1ED2">
    <vt:lpwstr/>
  </property>
  <property fmtid="{D5CDD505-2E9C-101B-9397-08002B2CF9AE}" pid="107" name="IVID242E11FA">
    <vt:lpwstr/>
  </property>
  <property fmtid="{D5CDD505-2E9C-101B-9397-08002B2CF9AE}" pid="108" name="IVID2C5B17D5">
    <vt:lpwstr/>
  </property>
  <property fmtid="{D5CDD505-2E9C-101B-9397-08002B2CF9AE}" pid="109" name="IVID1E451EF3">
    <vt:lpwstr/>
  </property>
  <property fmtid="{D5CDD505-2E9C-101B-9397-08002B2CF9AE}" pid="110" name="IVID110509E4">
    <vt:lpwstr/>
  </property>
  <property fmtid="{D5CDD505-2E9C-101B-9397-08002B2CF9AE}" pid="111" name="IVID3B3714D9">
    <vt:lpwstr/>
  </property>
  <property fmtid="{D5CDD505-2E9C-101B-9397-08002B2CF9AE}" pid="112" name="IVID126215CF">
    <vt:lpwstr/>
  </property>
  <property fmtid="{D5CDD505-2E9C-101B-9397-08002B2CF9AE}" pid="113" name="IVID264116E9">
    <vt:lpwstr/>
  </property>
  <property fmtid="{D5CDD505-2E9C-101B-9397-08002B2CF9AE}" pid="114" name="IVID2C421A05">
    <vt:lpwstr/>
  </property>
  <property fmtid="{D5CDD505-2E9C-101B-9397-08002B2CF9AE}" pid="115" name="IVID2C721BD8">
    <vt:lpwstr/>
  </property>
  <property fmtid="{D5CDD505-2E9C-101B-9397-08002B2CF9AE}" pid="116" name="IVID17241009">
    <vt:lpwstr/>
  </property>
  <property fmtid="{D5CDD505-2E9C-101B-9397-08002B2CF9AE}" pid="117" name="IVID292711DB">
    <vt:lpwstr/>
  </property>
  <property fmtid="{D5CDD505-2E9C-101B-9397-08002B2CF9AE}" pid="118" name="IVID247917D9">
    <vt:lpwstr/>
  </property>
  <property fmtid="{D5CDD505-2E9C-101B-9397-08002B2CF9AE}" pid="119" name="IVID3B3616E1">
    <vt:lpwstr/>
  </property>
  <property fmtid="{D5CDD505-2E9C-101B-9397-08002B2CF9AE}" pid="120" name="IVID224D07F3">
    <vt:lpwstr/>
  </property>
  <property fmtid="{D5CDD505-2E9C-101B-9397-08002B2CF9AE}" pid="121" name="IVID1A6317EC">
    <vt:lpwstr/>
  </property>
  <property fmtid="{D5CDD505-2E9C-101B-9397-08002B2CF9AE}" pid="122" name="IVID2D2117EA">
    <vt:lpwstr/>
  </property>
  <property fmtid="{D5CDD505-2E9C-101B-9397-08002B2CF9AE}" pid="123" name="IVID407116E5">
    <vt:lpwstr/>
  </property>
  <property fmtid="{D5CDD505-2E9C-101B-9397-08002B2CF9AE}" pid="124" name="IVID183C1608">
    <vt:lpwstr/>
  </property>
  <property fmtid="{D5CDD505-2E9C-101B-9397-08002B2CF9AE}" pid="125" name="IVID296B14ED">
    <vt:lpwstr/>
  </property>
  <property fmtid="{D5CDD505-2E9C-101B-9397-08002B2CF9AE}" pid="126" name="IVID323C16EB">
    <vt:lpwstr/>
  </property>
  <property fmtid="{D5CDD505-2E9C-101B-9397-08002B2CF9AE}" pid="127" name="IVID321507FB">
    <vt:lpwstr/>
  </property>
  <property fmtid="{D5CDD505-2E9C-101B-9397-08002B2CF9AE}" pid="128" name="IVID325417FC">
    <vt:lpwstr/>
  </property>
  <property fmtid="{D5CDD505-2E9C-101B-9397-08002B2CF9AE}" pid="129" name="IVID29500B09">
    <vt:lpwstr/>
  </property>
  <property fmtid="{D5CDD505-2E9C-101B-9397-08002B2CF9AE}" pid="130" name="IVID14221700">
    <vt:lpwstr/>
  </property>
  <property fmtid="{D5CDD505-2E9C-101B-9397-08002B2CF9AE}" pid="131" name="IVID347407DB">
    <vt:lpwstr/>
  </property>
  <property fmtid="{D5CDD505-2E9C-101B-9397-08002B2CF9AE}" pid="132" name="IVID33601201">
    <vt:lpwstr/>
  </property>
  <property fmtid="{D5CDD505-2E9C-101B-9397-08002B2CF9AE}" pid="133" name="IVID1A7114DE">
    <vt:lpwstr/>
  </property>
  <property fmtid="{D5CDD505-2E9C-101B-9397-08002B2CF9AE}" pid="134" name="IVID45611BDE">
    <vt:lpwstr/>
  </property>
  <property fmtid="{D5CDD505-2E9C-101B-9397-08002B2CF9AE}" pid="135" name="IVID26AB3C3D">
    <vt:lpwstr/>
  </property>
  <property fmtid="{D5CDD505-2E9C-101B-9397-08002B2CF9AE}" pid="136" name="IVID7290E0A">
    <vt:lpwstr/>
  </property>
  <property fmtid="{D5CDD505-2E9C-101B-9397-08002B2CF9AE}" pid="137" name="IVID3B4715DE">
    <vt:lpwstr/>
  </property>
  <property fmtid="{D5CDD505-2E9C-101B-9397-08002B2CF9AE}" pid="138" name="IVID2C231BD0">
    <vt:lpwstr/>
  </property>
  <property fmtid="{D5CDD505-2E9C-101B-9397-08002B2CF9AE}" pid="139" name="IVID463713F2">
    <vt:lpwstr/>
  </property>
  <property fmtid="{D5CDD505-2E9C-101B-9397-08002B2CF9AE}" pid="140" name="IVID2B6408F0">
    <vt:lpwstr/>
  </property>
  <property fmtid="{D5CDD505-2E9C-101B-9397-08002B2CF9AE}" pid="141" name="IVID3C5710EC">
    <vt:lpwstr/>
  </property>
  <property fmtid="{D5CDD505-2E9C-101B-9397-08002B2CF9AE}" pid="142" name="IVID16F44373">
    <vt:lpwstr/>
  </property>
  <property fmtid="{D5CDD505-2E9C-101B-9397-08002B2CF9AE}" pid="143" name="IVID44F14F6">
    <vt:lpwstr/>
  </property>
  <property fmtid="{D5CDD505-2E9C-101B-9397-08002B2CF9AE}" pid="144" name="IVID3D4612D7">
    <vt:lpwstr/>
  </property>
  <property fmtid="{D5CDD505-2E9C-101B-9397-08002B2CF9AE}" pid="145" name="IVID235E1204">
    <vt:lpwstr/>
  </property>
  <property fmtid="{D5CDD505-2E9C-101B-9397-08002B2CF9AE}" pid="146" name="IVID2A6D12EA">
    <vt:lpwstr/>
  </property>
  <property fmtid="{D5CDD505-2E9C-101B-9397-08002B2CF9AE}" pid="147" name="IVID153513D2">
    <vt:lpwstr/>
  </property>
  <property fmtid="{D5CDD505-2E9C-101B-9397-08002B2CF9AE}" pid="148" name="IVID15D8236F">
    <vt:lpwstr/>
  </property>
  <property fmtid="{D5CDD505-2E9C-101B-9397-08002B2CF9AE}" pid="149" name="IVID153815F5">
    <vt:lpwstr/>
  </property>
  <property fmtid="{D5CDD505-2E9C-101B-9397-08002B2CF9AE}" pid="150" name="IVID131C12D2">
    <vt:lpwstr/>
  </property>
  <property fmtid="{D5CDD505-2E9C-101B-9397-08002B2CF9AE}" pid="151" name="IVID163E15F9">
    <vt:lpwstr/>
  </property>
  <property fmtid="{D5CDD505-2E9C-101B-9397-08002B2CF9AE}" pid="152" name="IVID190D1000">
    <vt:lpwstr/>
  </property>
  <property fmtid="{D5CDD505-2E9C-101B-9397-08002B2CF9AE}" pid="153" name="IVID3C1C1DFD">
    <vt:lpwstr/>
  </property>
  <property fmtid="{D5CDD505-2E9C-101B-9397-08002B2CF9AE}" pid="154" name="IVID1C1511D5">
    <vt:lpwstr/>
  </property>
  <property fmtid="{D5CDD505-2E9C-101B-9397-08002B2CF9AE}" pid="155" name="IVID1C341AF8">
    <vt:lpwstr/>
  </property>
  <property fmtid="{D5CDD505-2E9C-101B-9397-08002B2CF9AE}" pid="156" name="IVID16111BD5">
    <vt:lpwstr/>
  </property>
  <property fmtid="{D5CDD505-2E9C-101B-9397-08002B2CF9AE}" pid="157" name="IVID113910EC">
    <vt:lpwstr/>
  </property>
  <property fmtid="{D5CDD505-2E9C-101B-9397-08002B2CF9AE}" pid="158" name="IVID331215D7">
    <vt:lpwstr/>
  </property>
  <property fmtid="{D5CDD505-2E9C-101B-9397-08002B2CF9AE}" pid="159" name="IVID136207D2">
    <vt:lpwstr/>
  </property>
  <property fmtid="{D5CDD505-2E9C-101B-9397-08002B2CF9AE}" pid="160" name="IVID1D2D1ED7">
    <vt:lpwstr/>
  </property>
  <property fmtid="{D5CDD505-2E9C-101B-9397-08002B2CF9AE}" pid="161" name="IVID202212CF">
    <vt:lpwstr/>
  </property>
  <property fmtid="{D5CDD505-2E9C-101B-9397-08002B2CF9AE}" pid="162" name="IVID1C341B0A">
    <vt:lpwstr/>
  </property>
  <property fmtid="{D5CDD505-2E9C-101B-9397-08002B2CF9AE}" pid="163" name="IVID355618F0">
    <vt:lpwstr/>
  </property>
  <property fmtid="{D5CDD505-2E9C-101B-9397-08002B2CF9AE}" pid="164" name="IVID2E301CD0">
    <vt:lpwstr/>
  </property>
  <property fmtid="{D5CDD505-2E9C-101B-9397-08002B2CF9AE}" pid="165" name="IVID1F370AF6">
    <vt:lpwstr/>
  </property>
  <property fmtid="{D5CDD505-2E9C-101B-9397-08002B2CF9AE}" pid="166" name="IVID385C13E5">
    <vt:lpwstr/>
  </property>
  <property fmtid="{D5CDD505-2E9C-101B-9397-08002B2CF9AE}" pid="167" name="IVID396011FD">
    <vt:lpwstr/>
  </property>
  <property fmtid="{D5CDD505-2E9C-101B-9397-08002B2CF9AE}" pid="168" name="IVID1C5F1703">
    <vt:lpwstr/>
  </property>
  <property fmtid="{D5CDD505-2E9C-101B-9397-08002B2CF9AE}" pid="169" name="IVID3E111AEB">
    <vt:lpwstr/>
  </property>
  <property fmtid="{D5CDD505-2E9C-101B-9397-08002B2CF9AE}" pid="170" name="IVID2B6915F6">
    <vt:lpwstr/>
  </property>
  <property fmtid="{D5CDD505-2E9C-101B-9397-08002B2CF9AE}" pid="171" name="IVID342012D6">
    <vt:lpwstr/>
  </property>
  <property fmtid="{D5CDD505-2E9C-101B-9397-08002B2CF9AE}" pid="172" name="IVID225F15E6">
    <vt:lpwstr/>
  </property>
  <property fmtid="{D5CDD505-2E9C-101B-9397-08002B2CF9AE}" pid="173" name="IVID296015DD">
    <vt:lpwstr/>
  </property>
  <property fmtid="{D5CDD505-2E9C-101B-9397-08002B2CF9AE}" pid="174" name="IVID29501509">
    <vt:lpwstr/>
  </property>
  <property fmtid="{D5CDD505-2E9C-101B-9397-08002B2CF9AE}" pid="175" name="IVID214519E3">
    <vt:lpwstr/>
  </property>
  <property fmtid="{D5CDD505-2E9C-101B-9397-08002B2CF9AE}" pid="176" name="IVID252717E6">
    <vt:lpwstr/>
  </property>
  <property fmtid="{D5CDD505-2E9C-101B-9397-08002B2CF9AE}" pid="177" name="IVID433311F5">
    <vt:lpwstr/>
  </property>
  <property fmtid="{D5CDD505-2E9C-101B-9397-08002B2CF9AE}" pid="178" name="IVID3D2015DD">
    <vt:lpwstr/>
  </property>
  <property fmtid="{D5CDD505-2E9C-101B-9397-08002B2CF9AE}" pid="179" name="IVIDF6212EC">
    <vt:lpwstr/>
  </property>
  <property fmtid="{D5CDD505-2E9C-101B-9397-08002B2CF9AE}" pid="180" name="IVIDE05A89AF">
    <vt:lpwstr/>
  </property>
  <property fmtid="{D5CDD505-2E9C-101B-9397-08002B2CF9AE}" pid="181" name="IVID266F1705">
    <vt:lpwstr/>
  </property>
  <property fmtid="{D5CDD505-2E9C-101B-9397-08002B2CF9AE}" pid="182" name="IVIDC03E320">
    <vt:lpwstr/>
  </property>
  <property fmtid="{D5CDD505-2E9C-101B-9397-08002B2CF9AE}" pid="183" name="IVIDEC365DAF">
    <vt:lpwstr/>
  </property>
</Properties>
</file>